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-ESC-3\Desktop\2023\CONVOCATORIAS 2023\convocatoria-023-MATERIAL MED QUIR\"/>
    </mc:Choice>
  </mc:AlternateContent>
  <bookViews>
    <workbookView xWindow="0" yWindow="0" windowWidth="28800" windowHeight="12135" activeTab="6"/>
  </bookViews>
  <sheets>
    <sheet name="Hoja1" sheetId="1" r:id="rId1"/>
    <sheet name="DESIERTOS" sheetId="7" r:id="rId2"/>
    <sheet name="BIOFARDIX" sheetId="2" r:id="rId3"/>
    <sheet name="MENNAR" sheetId="3" r:id="rId4"/>
    <sheet name="MEDICAL GROUP ANMA" sheetId="4" r:id="rId5"/>
    <sheet name="DISCOLMEDICA" sheetId="5" r:id="rId6"/>
    <sheet name="MULTISUMINISTROS" sheetId="6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6" l="1"/>
  <c r="G8" i="6"/>
  <c r="G7" i="6"/>
  <c r="H4" i="6"/>
  <c r="G5" i="6"/>
  <c r="G6" i="6"/>
  <c r="G4" i="6"/>
  <c r="G15" i="5"/>
  <c r="G14" i="5"/>
  <c r="H13" i="5"/>
  <c r="G13" i="5"/>
  <c r="H12" i="5"/>
  <c r="H11" i="5"/>
  <c r="G5" i="5"/>
  <c r="G6" i="5"/>
  <c r="G7" i="5"/>
  <c r="G8" i="5"/>
  <c r="G9" i="5"/>
  <c r="G10" i="5"/>
  <c r="G11" i="5"/>
  <c r="G12" i="5"/>
  <c r="G4" i="5"/>
  <c r="G24" i="4"/>
  <c r="G23" i="4"/>
  <c r="H22" i="4"/>
  <c r="G22" i="4"/>
  <c r="H21" i="4"/>
  <c r="H12" i="4"/>
  <c r="H13" i="4"/>
  <c r="H14" i="4"/>
  <c r="H15" i="4"/>
  <c r="H11" i="4"/>
  <c r="H5" i="4"/>
  <c r="H6" i="4"/>
  <c r="H7" i="4"/>
  <c r="H8" i="4"/>
  <c r="H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4" i="4"/>
  <c r="F8" i="3"/>
  <c r="F7" i="3"/>
  <c r="G6" i="3"/>
  <c r="F6" i="3"/>
  <c r="G5" i="3"/>
  <c r="G4" i="3"/>
  <c r="F5" i="3"/>
  <c r="F4" i="3"/>
  <c r="G5" i="2"/>
  <c r="G4" i="2"/>
  <c r="AA7" i="1" l="1"/>
  <c r="AA8" i="1"/>
  <c r="AA9" i="1"/>
  <c r="AA10" i="1"/>
  <c r="AA13" i="1"/>
  <c r="AA14" i="1"/>
  <c r="AA15" i="1"/>
  <c r="AA17" i="1"/>
  <c r="AA18" i="1"/>
  <c r="AA19" i="1"/>
  <c r="AA20" i="1"/>
  <c r="AA22" i="1"/>
  <c r="AA23" i="1"/>
  <c r="AA24" i="1"/>
  <c r="AA25" i="1"/>
  <c r="AA27" i="1"/>
  <c r="AA28" i="1"/>
  <c r="AA29" i="1"/>
  <c r="AA30" i="1"/>
  <c r="AA33" i="1"/>
  <c r="AA34" i="1"/>
  <c r="AA35" i="1"/>
  <c r="AA36" i="1"/>
  <c r="AA37" i="1"/>
  <c r="AA39" i="1"/>
  <c r="AA40" i="1"/>
  <c r="AA42" i="1"/>
  <c r="AA43" i="1"/>
  <c r="AA44" i="1"/>
  <c r="AA45" i="1"/>
  <c r="AA47" i="1"/>
  <c r="AA48" i="1"/>
  <c r="AA49" i="1"/>
  <c r="AA50" i="1"/>
  <c r="AA51" i="1"/>
  <c r="AA53" i="1"/>
  <c r="AA54" i="1"/>
  <c r="AA57" i="1"/>
  <c r="AA58" i="1"/>
  <c r="AA59" i="1"/>
  <c r="AA4" i="1"/>
</calcChain>
</file>

<file path=xl/sharedStrings.xml><?xml version="1.0" encoding="utf-8"?>
<sst xmlns="http://schemas.openxmlformats.org/spreadsheetml/2006/main" count="514" uniqueCount="135">
  <si>
    <t>N°</t>
  </si>
  <si>
    <t>NOMBRE</t>
  </si>
  <si>
    <t>VALOR DE REFERENCIA</t>
  </si>
  <si>
    <t>VALOR DE TOTAL</t>
  </si>
  <si>
    <t>AGUJA ESTERIL PARA INSULINA PEN 31 G 0.25 X 5 MM</t>
  </si>
  <si>
    <t>AGUJA PARA BLOQUEO 22 G X 4 (STIMUPLEX)</t>
  </si>
  <si>
    <t>APOSITO ALLEVYN CLASSIC ADHESIVE 17,5 x 17,5CM SMITH</t>
  </si>
  <si>
    <t>APOSITO ALLEVYN CLASSIC GENTLE BORDER HEEL 23x23,5 C SMITH</t>
  </si>
  <si>
    <t>BLUSA DESECHABLE MANGA LARGA</t>
  </si>
  <si>
    <t>BOLSA PARA RECOLECCION DE ORINA - PEDIATRICA</t>
  </si>
  <si>
    <t>BOLSA RECOLECCION DE FLUIDOS LINER 1800 CC</t>
  </si>
  <si>
    <t>BOLSA VACIA EVA FREKA MIX X 250 ML</t>
  </si>
  <si>
    <t>CAJA COPROLOGICA</t>
  </si>
  <si>
    <t>CANULA NASAL ADULTO</t>
  </si>
  <si>
    <t>CERA PARA HUESOS</t>
  </si>
  <si>
    <t>CIRCUITO DE VENTILACION ADULTO</t>
  </si>
  <si>
    <t>CUELLO ORTOP P/INMOVIL CERV No 4</t>
  </si>
  <si>
    <t>EQUIPO ADMINISTRACION SANGRE</t>
  </si>
  <si>
    <t>EQUIPO PARA BOMBA DE INFUSION FOTOPROTECTOR HOWKMED</t>
  </si>
  <si>
    <t>EQUIPO PARA BOMBA DE INFUSION HOWKMED</t>
  </si>
  <si>
    <t>EQUIPO PARA EXTENSION DE ANESTESIA</t>
  </si>
  <si>
    <t>EQUIPO VENOCLISIS MACROGOTEO</t>
  </si>
  <si>
    <t>EQUIPO VENOCLISIS MICROGOTEO</t>
  </si>
  <si>
    <t>FILTRO BACTERIANO</t>
  </si>
  <si>
    <t>GORRO BABYFLOW M</t>
  </si>
  <si>
    <t>GORRO DESECHABLE TIPO ORUGA</t>
  </si>
  <si>
    <t>GUIA DE INTUBACION Nº 14</t>
  </si>
  <si>
    <t>HEMOVAC 1/4 400 ML</t>
  </si>
  <si>
    <t>HOJA DE BISTURI No 15</t>
  </si>
  <si>
    <t>HUMIDIFICADOR</t>
  </si>
  <si>
    <t>INCENTIVO RESPIRATORIO UNA ESFERA</t>
  </si>
  <si>
    <t>JERINGA DE 10 ML X21G X 1 1/2</t>
  </si>
  <si>
    <t>JERINGA DE 3 ML 3 PARTES</t>
  </si>
  <si>
    <t>JERINGA DE 50 ML X 21G 1 1/2</t>
  </si>
  <si>
    <t>MALLA PROLENE 15 X15 OPTILENE MESH</t>
  </si>
  <si>
    <t>MASCARILLA DE OXIGENO NEONATAL</t>
  </si>
  <si>
    <t>MASCARILLA DESECHABLE CON RESORTE</t>
  </si>
  <si>
    <t>MEDIAS DE COMPRESION PROGRESIVA M</t>
  </si>
  <si>
    <t>MICRONEBULIZADOR ADULTO</t>
  </si>
  <si>
    <t>PAÑAL ADULTO GRANDE</t>
  </si>
  <si>
    <t>PRESERVATIVO</t>
  </si>
  <si>
    <t>RECOLECTOR ORINA FRASCO</t>
  </si>
  <si>
    <t>SET PERFUSOR 20 ML</t>
  </si>
  <si>
    <t>SISTEMA DE COMPRESION TALLA L</t>
  </si>
  <si>
    <t>SISTEMA PARA CALENTAMIENTO Y/O ENFRIAMIENTO POR AIRE FORZADO 3M BAIR HUGGER</t>
  </si>
  <si>
    <t>SONDA ALIMENTACION No 6</t>
  </si>
  <si>
    <t>SONDA ALIMENTACION No 7</t>
  </si>
  <si>
    <t>SONDA DE SUCCION N. 14</t>
  </si>
  <si>
    <t>SONDA FOLEY No 16</t>
  </si>
  <si>
    <t>SONDA NASOGASTRICA No 16</t>
  </si>
  <si>
    <t>SONDA NELATON No 14</t>
  </si>
  <si>
    <t>TEGADERM 8.5 CM X 11.5 CM PARA FIJACION DE CATETER</t>
  </si>
  <si>
    <t>TERMOMETRO ORAL</t>
  </si>
  <si>
    <t>TIRILLAS OFTALMICAS DE FLUORESCEINA SÓDICA</t>
  </si>
  <si>
    <t>TOALLA MATERNA NOSOTRAS</t>
  </si>
  <si>
    <t>TRAMPA DE LUKENS 40 ML</t>
  </si>
  <si>
    <t>TUBO ENDOBRONQUIAL Nº 32FR IZQ</t>
  </si>
  <si>
    <t>TUBO ENDOBRONQUIAL Nº 35FR IZQ</t>
  </si>
  <si>
    <t>TUBO ENDOBRONQUIAL Nº 37FR DER</t>
  </si>
  <si>
    <t>TUBO ENDOTRAQUEAL No 7.5 C/B</t>
  </si>
  <si>
    <t>TOTAL</t>
  </si>
  <si>
    <t>CANT.</t>
  </si>
  <si>
    <t xml:space="preserve">MARCA </t>
  </si>
  <si>
    <t>PRESENTACION</t>
  </si>
  <si>
    <t>VR. UNITARIO</t>
  </si>
  <si>
    <t>BIOFARDIX</t>
  </si>
  <si>
    <t>SMITH  NEPHEW</t>
  </si>
  <si>
    <t>UNIDAD SOBREPASA VALOR REF.</t>
  </si>
  <si>
    <t>NACIONAL</t>
  </si>
  <si>
    <t>UNIDAD* SOBREPASA VALOR REF.</t>
  </si>
  <si>
    <t>BIOLIFE</t>
  </si>
  <si>
    <t>JYJ</t>
  </si>
  <si>
    <t>WESTMED</t>
  </si>
  <si>
    <t>PRECISION</t>
  </si>
  <si>
    <t>GOTHAPLAST</t>
  </si>
  <si>
    <t>BEGUT</t>
  </si>
  <si>
    <t>LIFE CARE</t>
  </si>
  <si>
    <t>PAQUETE X 100*SOBREPASA VALOR REF.</t>
  </si>
  <si>
    <t>GOLDEN CARE</t>
  </si>
  <si>
    <t>SURGICAL</t>
  </si>
  <si>
    <t>MEDISPO</t>
  </si>
  <si>
    <t>COVIDIEN</t>
  </si>
  <si>
    <t>UNIDAD</t>
  </si>
  <si>
    <t>MV</t>
  </si>
  <si>
    <t>UNIDAD*</t>
  </si>
  <si>
    <t>NOVARIX</t>
  </si>
  <si>
    <t>SUPREME</t>
  </si>
  <si>
    <t>UNIDAD*SOBREPASA PRECIO REF</t>
  </si>
  <si>
    <t>TULIP</t>
  </si>
  <si>
    <t>MEDEX</t>
  </si>
  <si>
    <t>GLOBAL</t>
  </si>
  <si>
    <t>MENNAR</t>
  </si>
  <si>
    <t>MEDICAL GROUP ANMA</t>
  </si>
  <si>
    <t>NORSTRAY</t>
  </si>
  <si>
    <t>BIOPLAST</t>
  </si>
  <si>
    <t>SHERLEG</t>
  </si>
  <si>
    <t>HOSPICLIN</t>
  </si>
  <si>
    <t>PARAMAOUNT</t>
  </si>
  <si>
    <t>MPI PHARMACEUTICA</t>
  </si>
  <si>
    <t>BRAUN</t>
  </si>
  <si>
    <t>M&amp;H CARE</t>
  </si>
  <si>
    <t>DISCOLMEDICA</t>
  </si>
  <si>
    <t>ALLEVYN</t>
  </si>
  <si>
    <t>DISPROMED</t>
  </si>
  <si>
    <t>JHONSON</t>
  </si>
  <si>
    <t>INTERSURGICAL</t>
  </si>
  <si>
    <t>PROTEX</t>
  </si>
  <si>
    <t>PQTE X 100*</t>
  </si>
  <si>
    <t>MEDI VARIC</t>
  </si>
  <si>
    <t>CAJA X 50*</t>
  </si>
  <si>
    <t>BSN MEDICAL</t>
  </si>
  <si>
    <t>BIOTECH</t>
  </si>
  <si>
    <t>CAJA X 100*</t>
  </si>
  <si>
    <t>MULTISUMINISTROS</t>
  </si>
  <si>
    <t>KRAMER</t>
  </si>
  <si>
    <t>UNIDAD* INSPIROMETRO</t>
  </si>
  <si>
    <t>M SUPLIES</t>
  </si>
  <si>
    <t>DISPOCOL</t>
  </si>
  <si>
    <t>NOSOTRAS</t>
  </si>
  <si>
    <t>INTERCOMERCIAL</t>
  </si>
  <si>
    <t>UNIDAD*SOBREPASA VR.REF</t>
  </si>
  <si>
    <t>UNIDAD SOBREPASA VR. REF</t>
  </si>
  <si>
    <t>UNIDAD* SOBREPASA VR. REF</t>
  </si>
  <si>
    <t>UNIDAD*SOBREPASA VR. REF</t>
  </si>
  <si>
    <t>JANER</t>
  </si>
  <si>
    <t>UNIDAD* SOBREPASA VR. REF.</t>
  </si>
  <si>
    <t>MENOR VALOR</t>
  </si>
  <si>
    <t>VR.TOTAL</t>
  </si>
  <si>
    <t>MATERIAL MEDICO QUIRURGICO</t>
  </si>
  <si>
    <t>IVA</t>
  </si>
  <si>
    <t>SUBTOTAL</t>
  </si>
  <si>
    <t>VR. TOTAL</t>
  </si>
  <si>
    <t>OBSERVACIONES</t>
  </si>
  <si>
    <t>NO CUMPLE CON LAS ESPECIFICACIONES TECNICAS REQUERIDAS</t>
  </si>
  <si>
    <t>NO ENVIA FICHA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</si>
</sst>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\ * #,##0_-;\-&quot;$&quot;\ * #,##0_-;_-&quot;$&quot;\ 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2" fontId="2" fillId="0" borderId="1" xfId="1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2" borderId="1" xfId="0" applyFont="1" applyFill="1" applyBorder="1" applyAlignment="1"/>
    <xf numFmtId="42" fontId="4" fillId="0" borderId="1" xfId="1" applyFont="1" applyBorder="1" applyAlignment="1"/>
    <xf numFmtId="42" fontId="4" fillId="0" borderId="1" xfId="0" applyNumberFormat="1" applyFont="1" applyBorder="1" applyAlignment="1"/>
    <xf numFmtId="0" fontId="5" fillId="0" borderId="1" xfId="0" applyFont="1" applyBorder="1"/>
    <xf numFmtId="3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3" fontId="0" fillId="0" borderId="1" xfId="0" applyNumberFormat="1" applyBorder="1"/>
    <xf numFmtId="3" fontId="5" fillId="3" borderId="1" xfId="0" applyNumberFormat="1" applyFont="1" applyFill="1" applyBorder="1"/>
    <xf numFmtId="3" fontId="5" fillId="0" borderId="1" xfId="0" applyNumberFormat="1" applyFont="1" applyFill="1" applyBorder="1"/>
    <xf numFmtId="0" fontId="4" fillId="0" borderId="1" xfId="0" applyFont="1" applyFill="1" applyBorder="1" applyAlignment="1"/>
    <xf numFmtId="0" fontId="5" fillId="0" borderId="1" xfId="0" applyFont="1" applyFill="1" applyBorder="1"/>
    <xf numFmtId="3" fontId="5" fillId="0" borderId="2" xfId="0" applyNumberFormat="1" applyFont="1" applyFill="1" applyBorder="1"/>
    <xf numFmtId="3" fontId="6" fillId="0" borderId="1" xfId="0" applyNumberFormat="1" applyFont="1" applyBorder="1"/>
    <xf numFmtId="0" fontId="6" fillId="0" borderId="3" xfId="0" applyFont="1" applyBorder="1"/>
    <xf numFmtId="0" fontId="5" fillId="0" borderId="3" xfId="0" applyFont="1" applyFill="1" applyBorder="1"/>
    <xf numFmtId="0" fontId="6" fillId="0" borderId="1" xfId="0" applyFont="1" applyFill="1" applyBorder="1" applyAlignment="1">
      <alignment horizontal="center"/>
    </xf>
    <xf numFmtId="0" fontId="0" fillId="0" borderId="1" xfId="0" applyBorder="1"/>
    <xf numFmtId="3" fontId="5" fillId="0" borderId="3" xfId="0" applyNumberFormat="1" applyFont="1" applyFill="1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1"/>
  <sheetViews>
    <sheetView workbookViewId="0">
      <pane xSplit="4" ySplit="1" topLeftCell="W53" activePane="bottomRight" state="frozen"/>
      <selection pane="topRight" activeCell="E1" sqref="E1"/>
      <selection pane="bottomLeft" activeCell="A2" sqref="A2"/>
      <selection pane="bottomRight" activeCell="AB15" sqref="AB15"/>
    </sheetView>
  </sheetViews>
  <sheetFormatPr baseColWidth="10" defaultRowHeight="15" x14ac:dyDescent="0.25"/>
  <cols>
    <col min="1" max="1" width="5.85546875" customWidth="1"/>
    <col min="2" max="2" width="38.42578125" customWidth="1"/>
    <col min="5" max="5" width="16.85546875" customWidth="1"/>
    <col min="7" max="7" width="14.42578125" customWidth="1"/>
    <col min="8" max="8" width="13.28515625" customWidth="1"/>
    <col min="27" max="27" width="13" customWidth="1"/>
    <col min="28" max="28" width="14.42578125" customWidth="1"/>
  </cols>
  <sheetData>
    <row r="2" spans="1:28" x14ac:dyDescent="0.25">
      <c r="F2" s="27" t="s">
        <v>65</v>
      </c>
      <c r="G2" s="27"/>
      <c r="H2" s="27"/>
      <c r="I2" s="27" t="s">
        <v>91</v>
      </c>
      <c r="J2" s="27"/>
      <c r="K2" s="27"/>
      <c r="L2" s="27" t="s">
        <v>92</v>
      </c>
      <c r="M2" s="27"/>
      <c r="N2" s="27"/>
      <c r="O2" s="27" t="s">
        <v>101</v>
      </c>
      <c r="P2" s="27"/>
      <c r="Q2" s="27"/>
      <c r="R2" s="27" t="s">
        <v>113</v>
      </c>
      <c r="S2" s="27"/>
      <c r="T2" s="27"/>
      <c r="U2" s="27" t="s">
        <v>119</v>
      </c>
      <c r="V2" s="27"/>
      <c r="W2" s="27"/>
      <c r="X2" s="27" t="s">
        <v>124</v>
      </c>
      <c r="Y2" s="27"/>
      <c r="Z2" s="27"/>
    </row>
    <row r="3" spans="1:28" x14ac:dyDescent="0.25">
      <c r="A3" s="2" t="s">
        <v>0</v>
      </c>
      <c r="B3" s="2" t="s">
        <v>1</v>
      </c>
      <c r="C3" s="3" t="s">
        <v>61</v>
      </c>
      <c r="D3" s="4" t="s">
        <v>2</v>
      </c>
      <c r="E3" s="4" t="s">
        <v>3</v>
      </c>
      <c r="F3" s="12" t="s">
        <v>62</v>
      </c>
      <c r="G3" s="12" t="s">
        <v>63</v>
      </c>
      <c r="H3" s="12" t="s">
        <v>64</v>
      </c>
      <c r="I3" s="12" t="s">
        <v>62</v>
      </c>
      <c r="J3" s="12" t="s">
        <v>63</v>
      </c>
      <c r="K3" s="12" t="s">
        <v>64</v>
      </c>
      <c r="L3" s="12" t="s">
        <v>62</v>
      </c>
      <c r="M3" s="12" t="s">
        <v>63</v>
      </c>
      <c r="N3" s="12" t="s">
        <v>64</v>
      </c>
      <c r="O3" s="12" t="s">
        <v>62</v>
      </c>
      <c r="P3" s="12" t="s">
        <v>63</v>
      </c>
      <c r="Q3" s="12" t="s">
        <v>64</v>
      </c>
      <c r="R3" s="12" t="s">
        <v>62</v>
      </c>
      <c r="S3" s="12" t="s">
        <v>63</v>
      </c>
      <c r="T3" s="12" t="s">
        <v>64</v>
      </c>
      <c r="U3" s="12" t="s">
        <v>62</v>
      </c>
      <c r="V3" s="12" t="s">
        <v>63</v>
      </c>
      <c r="W3" s="12" t="s">
        <v>64</v>
      </c>
      <c r="X3" s="12" t="s">
        <v>62</v>
      </c>
      <c r="Y3" s="12" t="s">
        <v>63</v>
      </c>
      <c r="Z3" s="12" t="s">
        <v>64</v>
      </c>
      <c r="AA3" s="13" t="s">
        <v>126</v>
      </c>
      <c r="AB3" s="13" t="s">
        <v>132</v>
      </c>
    </row>
    <row r="4" spans="1:28" ht="22.5" x14ac:dyDescent="0.25">
      <c r="A4" s="5">
        <v>1</v>
      </c>
      <c r="B4" s="1" t="s">
        <v>4</v>
      </c>
      <c r="C4" s="6">
        <v>300</v>
      </c>
      <c r="D4" s="7">
        <v>265</v>
      </c>
      <c r="E4" s="8">
        <v>79500</v>
      </c>
      <c r="F4" s="9"/>
      <c r="G4" s="9"/>
      <c r="H4" s="10"/>
      <c r="I4" s="9"/>
      <c r="J4" s="9" t="s">
        <v>84</v>
      </c>
      <c r="K4" s="10">
        <v>260</v>
      </c>
      <c r="L4" s="9" t="s">
        <v>93</v>
      </c>
      <c r="M4" s="9" t="s">
        <v>84</v>
      </c>
      <c r="N4" s="15">
        <v>218</v>
      </c>
      <c r="O4" s="9" t="s">
        <v>93</v>
      </c>
      <c r="P4" s="9" t="s">
        <v>84</v>
      </c>
      <c r="Q4" s="10">
        <v>229</v>
      </c>
      <c r="R4" s="9" t="s">
        <v>76</v>
      </c>
      <c r="S4" s="9" t="s">
        <v>84</v>
      </c>
      <c r="T4" s="10">
        <v>220</v>
      </c>
      <c r="U4" s="9"/>
      <c r="V4" s="9" t="s">
        <v>84</v>
      </c>
      <c r="W4" s="10">
        <v>289</v>
      </c>
      <c r="X4" s="9"/>
      <c r="Y4" s="9" t="s">
        <v>122</v>
      </c>
      <c r="Z4" s="10">
        <v>278</v>
      </c>
      <c r="AA4" s="14">
        <f>MIN(Z4,W4,T4,Q4,N4,K4,H4)</f>
        <v>218</v>
      </c>
      <c r="AB4" s="24"/>
    </row>
    <row r="5" spans="1:28" x14ac:dyDescent="0.25">
      <c r="A5" s="5">
        <v>2</v>
      </c>
      <c r="B5" s="5" t="s">
        <v>5</v>
      </c>
      <c r="C5" s="6">
        <v>25</v>
      </c>
      <c r="D5" s="7">
        <v>35753</v>
      </c>
      <c r="E5" s="8">
        <v>893825</v>
      </c>
      <c r="F5" s="9"/>
      <c r="G5" s="9"/>
      <c r="H5" s="10"/>
      <c r="I5" s="9"/>
      <c r="J5" s="9"/>
      <c r="K5" s="10"/>
      <c r="L5" s="9"/>
      <c r="M5" s="9"/>
      <c r="N5" s="10"/>
      <c r="O5" s="9"/>
      <c r="P5" s="9"/>
      <c r="Q5" s="10"/>
      <c r="R5" s="9"/>
      <c r="S5" s="9"/>
      <c r="T5" s="10"/>
      <c r="U5" s="9"/>
      <c r="V5" s="9" t="s">
        <v>84</v>
      </c>
      <c r="W5" s="10">
        <v>77112</v>
      </c>
      <c r="X5" s="9"/>
      <c r="Y5" s="9" t="s">
        <v>122</v>
      </c>
      <c r="Z5" s="10">
        <v>75695</v>
      </c>
      <c r="AA5" s="14"/>
      <c r="AB5" s="24"/>
    </row>
    <row r="6" spans="1:28" ht="22.5" x14ac:dyDescent="0.25">
      <c r="A6" s="5">
        <v>3</v>
      </c>
      <c r="B6" s="1" t="s">
        <v>6</v>
      </c>
      <c r="C6" s="6">
        <v>40</v>
      </c>
      <c r="D6" s="7">
        <v>46648</v>
      </c>
      <c r="E6" s="8">
        <v>1865920</v>
      </c>
      <c r="F6" s="9" t="s">
        <v>66</v>
      </c>
      <c r="G6" s="9" t="s">
        <v>67</v>
      </c>
      <c r="H6" s="10">
        <v>48981</v>
      </c>
      <c r="I6" s="9"/>
      <c r="J6" s="9"/>
      <c r="K6" s="10"/>
      <c r="L6" s="9"/>
      <c r="M6" s="9"/>
      <c r="N6" s="10"/>
      <c r="O6" s="9"/>
      <c r="P6" s="9"/>
      <c r="Q6" s="10"/>
      <c r="R6" s="9"/>
      <c r="S6" s="9"/>
      <c r="T6" s="10"/>
      <c r="U6" s="9"/>
      <c r="V6" s="9"/>
      <c r="W6" s="10"/>
      <c r="X6" s="9"/>
      <c r="Y6" s="9" t="s">
        <v>121</v>
      </c>
      <c r="Z6" s="10">
        <v>52645</v>
      </c>
      <c r="AA6" s="14"/>
      <c r="AB6" s="24"/>
    </row>
    <row r="7" spans="1:28" ht="22.5" x14ac:dyDescent="0.25">
      <c r="A7" s="5">
        <v>4</v>
      </c>
      <c r="B7" s="1" t="s">
        <v>7</v>
      </c>
      <c r="C7" s="6">
        <v>320</v>
      </c>
      <c r="D7" s="7">
        <v>81373</v>
      </c>
      <c r="E7" s="8">
        <v>26039360</v>
      </c>
      <c r="F7" s="9" t="s">
        <v>66</v>
      </c>
      <c r="G7" s="9" t="s">
        <v>67</v>
      </c>
      <c r="H7" s="10">
        <v>85442</v>
      </c>
      <c r="I7" s="9"/>
      <c r="J7" s="9"/>
      <c r="K7" s="10"/>
      <c r="L7" s="9"/>
      <c r="M7" s="9"/>
      <c r="N7" s="10"/>
      <c r="O7" s="9" t="s">
        <v>102</v>
      </c>
      <c r="P7" s="9" t="s">
        <v>82</v>
      </c>
      <c r="Q7" s="15">
        <v>78969</v>
      </c>
      <c r="R7" s="9"/>
      <c r="S7" s="9"/>
      <c r="T7" s="10"/>
      <c r="U7" s="9"/>
      <c r="V7" s="9"/>
      <c r="W7" s="10"/>
      <c r="X7" s="9"/>
      <c r="Y7" s="9"/>
      <c r="Z7" s="10"/>
      <c r="AA7" s="14">
        <f t="shared" ref="AA7:AA59" si="0">MIN(Z7,W7,T7,Q7,N7,K7,H7)</f>
        <v>78969</v>
      </c>
      <c r="AB7" s="24"/>
    </row>
    <row r="8" spans="1:28" x14ac:dyDescent="0.25">
      <c r="A8" s="5">
        <v>5</v>
      </c>
      <c r="B8" s="5" t="s">
        <v>8</v>
      </c>
      <c r="C8" s="6">
        <v>200</v>
      </c>
      <c r="D8" s="7">
        <v>3302</v>
      </c>
      <c r="E8" s="8">
        <v>660400</v>
      </c>
      <c r="F8" s="9"/>
      <c r="G8" s="9"/>
      <c r="H8" s="10"/>
      <c r="I8" s="9"/>
      <c r="J8" s="9"/>
      <c r="K8" s="10"/>
      <c r="L8" s="9" t="s">
        <v>79</v>
      </c>
      <c r="M8" s="9" t="s">
        <v>84</v>
      </c>
      <c r="N8" s="15">
        <v>2775</v>
      </c>
      <c r="O8" s="9" t="s">
        <v>103</v>
      </c>
      <c r="P8" s="9" t="s">
        <v>84</v>
      </c>
      <c r="Q8" s="10">
        <v>3097</v>
      </c>
      <c r="R8" s="9"/>
      <c r="S8" s="9"/>
      <c r="T8" s="10"/>
      <c r="U8" s="9"/>
      <c r="V8" s="9" t="s">
        <v>84</v>
      </c>
      <c r="W8" s="10">
        <v>3052</v>
      </c>
      <c r="X8" s="9"/>
      <c r="Y8" s="9"/>
      <c r="Z8" s="10"/>
      <c r="AA8" s="14">
        <f t="shared" si="0"/>
        <v>2775</v>
      </c>
      <c r="AB8" s="24"/>
    </row>
    <row r="9" spans="1:28" ht="22.5" x14ac:dyDescent="0.25">
      <c r="A9" s="5">
        <v>6</v>
      </c>
      <c r="B9" s="1" t="s">
        <v>9</v>
      </c>
      <c r="C9" s="6">
        <v>500</v>
      </c>
      <c r="D9" s="7">
        <v>282.35000000000002</v>
      </c>
      <c r="E9" s="8">
        <v>141175</v>
      </c>
      <c r="F9" s="9"/>
      <c r="G9" s="9"/>
      <c r="H9" s="10"/>
      <c r="I9" s="9"/>
      <c r="J9" s="9"/>
      <c r="K9" s="10"/>
      <c r="L9" s="9" t="s">
        <v>70</v>
      </c>
      <c r="M9" s="9" t="s">
        <v>84</v>
      </c>
      <c r="N9" s="15">
        <v>269</v>
      </c>
      <c r="O9" s="9"/>
      <c r="P9" s="9"/>
      <c r="Q9" s="10"/>
      <c r="R9" s="9"/>
      <c r="S9" s="9"/>
      <c r="T9" s="10"/>
      <c r="U9" s="9"/>
      <c r="V9" s="9" t="s">
        <v>84</v>
      </c>
      <c r="W9" s="10">
        <v>402</v>
      </c>
      <c r="X9" s="9"/>
      <c r="Y9" s="9" t="s">
        <v>125</v>
      </c>
      <c r="Z9" s="10">
        <v>379</v>
      </c>
      <c r="AA9" s="14">
        <f t="shared" si="0"/>
        <v>269</v>
      </c>
      <c r="AB9" s="24"/>
    </row>
    <row r="10" spans="1:28" ht="22.5" x14ac:dyDescent="0.25">
      <c r="A10" s="5">
        <v>7</v>
      </c>
      <c r="B10" s="1" t="s">
        <v>10</v>
      </c>
      <c r="C10" s="6">
        <v>80</v>
      </c>
      <c r="D10" s="7">
        <v>9361.34</v>
      </c>
      <c r="E10" s="8">
        <v>748907.2</v>
      </c>
      <c r="F10" s="9"/>
      <c r="G10" s="9"/>
      <c r="H10" s="10"/>
      <c r="I10" s="9"/>
      <c r="J10" s="9"/>
      <c r="K10" s="10"/>
      <c r="L10" s="9" t="s">
        <v>70</v>
      </c>
      <c r="M10" s="9" t="s">
        <v>84</v>
      </c>
      <c r="N10" s="15">
        <v>8738</v>
      </c>
      <c r="O10" s="9"/>
      <c r="P10" s="9"/>
      <c r="Q10" s="10"/>
      <c r="R10" s="9"/>
      <c r="S10" s="9"/>
      <c r="T10" s="10"/>
      <c r="U10" s="9"/>
      <c r="V10" s="9" t="s">
        <v>84</v>
      </c>
      <c r="W10" s="10">
        <v>19278</v>
      </c>
      <c r="X10" s="9"/>
      <c r="Y10" s="9" t="s">
        <v>125</v>
      </c>
      <c r="Z10" s="10">
        <v>17992</v>
      </c>
      <c r="AA10" s="14">
        <f t="shared" si="0"/>
        <v>8738</v>
      </c>
      <c r="AB10" s="24"/>
    </row>
    <row r="11" spans="1:28" x14ac:dyDescent="0.25">
      <c r="A11" s="5">
        <v>8</v>
      </c>
      <c r="B11" s="5" t="s">
        <v>11</v>
      </c>
      <c r="C11" s="6">
        <v>250</v>
      </c>
      <c r="D11" s="7">
        <v>19154</v>
      </c>
      <c r="E11" s="8">
        <v>4788500</v>
      </c>
      <c r="F11" s="9"/>
      <c r="G11" s="9"/>
      <c r="H11" s="10"/>
      <c r="I11" s="9"/>
      <c r="J11" s="9"/>
      <c r="K11" s="10"/>
      <c r="L11" s="9"/>
      <c r="M11" s="9"/>
      <c r="N11" s="10"/>
      <c r="O11" s="9"/>
      <c r="P11" s="9"/>
      <c r="Q11" s="10"/>
      <c r="R11" s="9"/>
      <c r="S11" s="9"/>
      <c r="T11" s="10"/>
      <c r="U11" s="9"/>
      <c r="V11" s="9" t="s">
        <v>69</v>
      </c>
      <c r="W11" s="10">
        <v>32130</v>
      </c>
      <c r="X11" s="9"/>
      <c r="Y11" s="9" t="s">
        <v>125</v>
      </c>
      <c r="Z11" s="10">
        <v>30317</v>
      </c>
      <c r="AA11" s="14"/>
      <c r="AB11" s="24"/>
    </row>
    <row r="12" spans="1:28" x14ac:dyDescent="0.25">
      <c r="A12" s="5">
        <v>9</v>
      </c>
      <c r="B12" s="5" t="s">
        <v>12</v>
      </c>
      <c r="C12" s="6">
        <v>100</v>
      </c>
      <c r="D12" s="7">
        <v>171.42</v>
      </c>
      <c r="E12" s="8">
        <v>17142</v>
      </c>
      <c r="F12" s="9" t="s">
        <v>68</v>
      </c>
      <c r="G12" s="9" t="s">
        <v>69</v>
      </c>
      <c r="H12" s="10">
        <v>286</v>
      </c>
      <c r="I12" s="9"/>
      <c r="J12" s="9"/>
      <c r="K12" s="10"/>
      <c r="L12" s="9"/>
      <c r="M12" s="9"/>
      <c r="N12" s="10"/>
      <c r="O12" s="9"/>
      <c r="P12" s="9"/>
      <c r="Q12" s="10"/>
      <c r="R12" s="9"/>
      <c r="S12" s="9"/>
      <c r="T12" s="10"/>
      <c r="U12" s="9"/>
      <c r="V12" s="9" t="s">
        <v>120</v>
      </c>
      <c r="W12" s="10">
        <v>241</v>
      </c>
      <c r="X12" s="9"/>
      <c r="Y12" s="9" t="s">
        <v>125</v>
      </c>
      <c r="Z12" s="10">
        <v>261</v>
      </c>
      <c r="AA12" s="14"/>
      <c r="AB12" s="24"/>
    </row>
    <row r="13" spans="1:28" x14ac:dyDescent="0.25">
      <c r="A13" s="5">
        <v>10</v>
      </c>
      <c r="B13" s="5" t="s">
        <v>13</v>
      </c>
      <c r="C13" s="6">
        <v>600</v>
      </c>
      <c r="D13" s="7">
        <v>1153.78</v>
      </c>
      <c r="E13" s="8">
        <v>692268</v>
      </c>
      <c r="F13" s="9" t="s">
        <v>70</v>
      </c>
      <c r="G13" s="9" t="s">
        <v>69</v>
      </c>
      <c r="H13" s="10">
        <v>1700</v>
      </c>
      <c r="I13" s="9"/>
      <c r="J13" s="9" t="s">
        <v>84</v>
      </c>
      <c r="K13" s="10">
        <v>1140</v>
      </c>
      <c r="L13" s="9" t="s">
        <v>70</v>
      </c>
      <c r="M13" s="9" t="s">
        <v>84</v>
      </c>
      <c r="N13" s="15">
        <v>1098</v>
      </c>
      <c r="O13" s="9"/>
      <c r="P13" s="9"/>
      <c r="Q13" s="10"/>
      <c r="R13" s="9"/>
      <c r="S13" s="9"/>
      <c r="T13" s="10"/>
      <c r="U13" s="9"/>
      <c r="V13" s="9" t="s">
        <v>84</v>
      </c>
      <c r="W13" s="10">
        <v>1526</v>
      </c>
      <c r="X13" s="9"/>
      <c r="Y13" s="9" t="s">
        <v>125</v>
      </c>
      <c r="Z13" s="10">
        <v>2754</v>
      </c>
      <c r="AA13" s="14">
        <f t="shared" si="0"/>
        <v>1098</v>
      </c>
      <c r="AB13" s="24"/>
    </row>
    <row r="14" spans="1:28" x14ac:dyDescent="0.25">
      <c r="A14" s="5">
        <v>11</v>
      </c>
      <c r="B14" s="5" t="s">
        <v>14</v>
      </c>
      <c r="C14" s="6">
        <v>10</v>
      </c>
      <c r="D14" s="7">
        <v>15840</v>
      </c>
      <c r="E14" s="8">
        <v>158400</v>
      </c>
      <c r="F14" s="9" t="s">
        <v>71</v>
      </c>
      <c r="G14" s="9" t="s">
        <v>67</v>
      </c>
      <c r="H14" s="10">
        <v>22429</v>
      </c>
      <c r="I14" s="9"/>
      <c r="J14" s="9"/>
      <c r="K14" s="10"/>
      <c r="L14" s="9"/>
      <c r="M14" s="9"/>
      <c r="N14" s="10"/>
      <c r="O14" s="9" t="s">
        <v>104</v>
      </c>
      <c r="P14" s="9" t="s">
        <v>82</v>
      </c>
      <c r="Q14" s="15">
        <v>15632</v>
      </c>
      <c r="R14" s="9"/>
      <c r="S14" s="9"/>
      <c r="T14" s="10"/>
      <c r="U14" s="9"/>
      <c r="V14" s="9" t="s">
        <v>121</v>
      </c>
      <c r="W14" s="10">
        <v>20213</v>
      </c>
      <c r="X14" s="9"/>
      <c r="Y14" s="9" t="s">
        <v>125</v>
      </c>
      <c r="Z14" s="10">
        <v>18537</v>
      </c>
      <c r="AA14" s="14">
        <f t="shared" si="0"/>
        <v>15632</v>
      </c>
      <c r="AB14" s="24"/>
    </row>
    <row r="15" spans="1:28" x14ac:dyDescent="0.25">
      <c r="A15" s="5">
        <v>12</v>
      </c>
      <c r="B15" s="5" t="s">
        <v>15</v>
      </c>
      <c r="C15" s="6">
        <v>90</v>
      </c>
      <c r="D15" s="7">
        <v>24544.92</v>
      </c>
      <c r="E15" s="8">
        <v>2209042.7999999998</v>
      </c>
      <c r="F15" s="9" t="s">
        <v>72</v>
      </c>
      <c r="G15" s="9" t="s">
        <v>69</v>
      </c>
      <c r="H15" s="10">
        <v>56809</v>
      </c>
      <c r="I15" s="9"/>
      <c r="J15" s="9"/>
      <c r="K15" s="10"/>
      <c r="L15" s="9" t="s">
        <v>94</v>
      </c>
      <c r="M15" s="9" t="s">
        <v>84</v>
      </c>
      <c r="N15" s="15">
        <v>13065</v>
      </c>
      <c r="O15" s="9" t="s">
        <v>105</v>
      </c>
      <c r="P15" s="9" t="s">
        <v>84</v>
      </c>
      <c r="Q15" s="10">
        <v>22491</v>
      </c>
      <c r="R15" s="9" t="s">
        <v>76</v>
      </c>
      <c r="S15" s="9" t="s">
        <v>84</v>
      </c>
      <c r="T15" s="10">
        <v>18480</v>
      </c>
      <c r="U15" s="9"/>
      <c r="V15" s="9" t="s">
        <v>84</v>
      </c>
      <c r="W15" s="10">
        <v>22491</v>
      </c>
      <c r="X15" s="9"/>
      <c r="Y15" s="9" t="s">
        <v>125</v>
      </c>
      <c r="Z15" s="10">
        <v>37499</v>
      </c>
      <c r="AA15" s="14">
        <f t="shared" si="0"/>
        <v>13065</v>
      </c>
      <c r="AB15" s="26" t="s">
        <v>133</v>
      </c>
    </row>
    <row r="16" spans="1:28" x14ac:dyDescent="0.25">
      <c r="A16" s="5">
        <v>13</v>
      </c>
      <c r="B16" s="5" t="s">
        <v>16</v>
      </c>
      <c r="C16" s="6">
        <v>4</v>
      </c>
      <c r="D16" s="7">
        <v>44880</v>
      </c>
      <c r="E16" s="8">
        <v>179520</v>
      </c>
      <c r="F16" s="9"/>
      <c r="G16" s="9"/>
      <c r="H16" s="10"/>
      <c r="I16" s="9"/>
      <c r="J16" s="9"/>
      <c r="K16" s="10"/>
      <c r="L16" s="9"/>
      <c r="M16" s="9"/>
      <c r="N16" s="10"/>
      <c r="O16" s="9"/>
      <c r="P16" s="9"/>
      <c r="Q16" s="10"/>
      <c r="R16" s="9"/>
      <c r="S16" s="9"/>
      <c r="T16" s="10"/>
      <c r="U16" s="9"/>
      <c r="V16" s="9" t="s">
        <v>69</v>
      </c>
      <c r="W16" s="10">
        <v>61047</v>
      </c>
      <c r="X16" s="9"/>
      <c r="Y16" s="9"/>
      <c r="Z16" s="10"/>
      <c r="AA16" s="14"/>
      <c r="AB16" s="26"/>
    </row>
    <row r="17" spans="1:28" x14ac:dyDescent="0.25">
      <c r="A17" s="5">
        <v>14</v>
      </c>
      <c r="B17" s="5" t="s">
        <v>17</v>
      </c>
      <c r="C17" s="6">
        <v>150</v>
      </c>
      <c r="D17" s="7">
        <v>1770</v>
      </c>
      <c r="E17" s="8">
        <v>265500</v>
      </c>
      <c r="F17" s="9" t="s">
        <v>73</v>
      </c>
      <c r="G17" s="9" t="s">
        <v>67</v>
      </c>
      <c r="H17" s="10">
        <v>3536</v>
      </c>
      <c r="I17" s="9"/>
      <c r="J17" s="9"/>
      <c r="K17" s="10"/>
      <c r="L17" s="9" t="s">
        <v>73</v>
      </c>
      <c r="M17" s="9" t="s">
        <v>82</v>
      </c>
      <c r="N17" s="15">
        <v>1512</v>
      </c>
      <c r="O17" s="9"/>
      <c r="P17" s="9"/>
      <c r="Q17" s="10"/>
      <c r="R17" s="9"/>
      <c r="S17" s="9"/>
      <c r="T17" s="10"/>
      <c r="U17" s="9"/>
      <c r="V17" s="9" t="s">
        <v>121</v>
      </c>
      <c r="W17" s="10">
        <v>2430</v>
      </c>
      <c r="X17" s="9"/>
      <c r="Y17" s="9"/>
      <c r="Z17" s="10"/>
      <c r="AA17" s="14">
        <f t="shared" si="0"/>
        <v>1512</v>
      </c>
      <c r="AB17" s="24"/>
    </row>
    <row r="18" spans="1:28" ht="22.5" x14ac:dyDescent="0.25">
      <c r="A18" s="5">
        <v>15</v>
      </c>
      <c r="B18" s="1" t="s">
        <v>18</v>
      </c>
      <c r="C18" s="6">
        <v>200</v>
      </c>
      <c r="D18" s="7">
        <v>47720</v>
      </c>
      <c r="E18" s="8">
        <v>9544000</v>
      </c>
      <c r="F18" s="9"/>
      <c r="G18" s="9"/>
      <c r="H18" s="10"/>
      <c r="I18" s="9"/>
      <c r="J18" s="9"/>
      <c r="K18" s="10"/>
      <c r="L18" s="9"/>
      <c r="M18" s="9"/>
      <c r="N18" s="10"/>
      <c r="O18" s="9"/>
      <c r="P18" s="9"/>
      <c r="Q18" s="10"/>
      <c r="R18" s="9"/>
      <c r="S18" s="9"/>
      <c r="T18" s="10"/>
      <c r="U18" s="9"/>
      <c r="V18" s="9"/>
      <c r="W18" s="10"/>
      <c r="X18" s="9"/>
      <c r="Y18" s="9"/>
      <c r="Z18" s="10"/>
      <c r="AA18" s="14">
        <f t="shared" si="0"/>
        <v>0</v>
      </c>
      <c r="AB18" s="24"/>
    </row>
    <row r="19" spans="1:28" ht="22.5" x14ac:dyDescent="0.25">
      <c r="A19" s="5">
        <v>16</v>
      </c>
      <c r="B19" s="1" t="s">
        <v>19</v>
      </c>
      <c r="C19" s="6">
        <v>1000</v>
      </c>
      <c r="D19" s="7">
        <v>21073</v>
      </c>
      <c r="E19" s="8">
        <v>21073000</v>
      </c>
      <c r="F19" s="9"/>
      <c r="G19" s="9"/>
      <c r="H19" s="10"/>
      <c r="I19" s="9"/>
      <c r="J19" s="9"/>
      <c r="K19" s="10"/>
      <c r="L19" s="9"/>
      <c r="M19" s="9"/>
      <c r="N19" s="10"/>
      <c r="O19" s="9"/>
      <c r="P19" s="9"/>
      <c r="Q19" s="10"/>
      <c r="R19" s="9"/>
      <c r="S19" s="9"/>
      <c r="T19" s="10"/>
      <c r="U19" s="9"/>
      <c r="V19" s="9"/>
      <c r="W19" s="10"/>
      <c r="X19" s="9"/>
      <c r="Y19" s="9"/>
      <c r="Z19" s="10"/>
      <c r="AA19" s="14">
        <f t="shared" si="0"/>
        <v>0</v>
      </c>
      <c r="AB19" s="24"/>
    </row>
    <row r="20" spans="1:28" x14ac:dyDescent="0.25">
      <c r="A20" s="5">
        <v>17</v>
      </c>
      <c r="B20" s="5" t="s">
        <v>20</v>
      </c>
      <c r="C20" s="6">
        <v>200</v>
      </c>
      <c r="D20" s="7">
        <v>1029</v>
      </c>
      <c r="E20" s="8">
        <v>205800</v>
      </c>
      <c r="F20" s="9" t="s">
        <v>74</v>
      </c>
      <c r="G20" s="9" t="s">
        <v>67</v>
      </c>
      <c r="H20" s="10">
        <v>1870</v>
      </c>
      <c r="I20" s="9"/>
      <c r="J20" s="9"/>
      <c r="K20" s="10"/>
      <c r="L20" s="9" t="s">
        <v>95</v>
      </c>
      <c r="M20" s="9" t="s">
        <v>82</v>
      </c>
      <c r="N20" s="15">
        <v>1009</v>
      </c>
      <c r="O20" s="9" t="s">
        <v>90</v>
      </c>
      <c r="P20" s="9" t="s">
        <v>82</v>
      </c>
      <c r="Q20" s="10">
        <v>1012</v>
      </c>
      <c r="R20" s="9"/>
      <c r="S20" s="9"/>
      <c r="T20" s="10"/>
      <c r="U20" s="9"/>
      <c r="V20" s="9" t="s">
        <v>121</v>
      </c>
      <c r="W20" s="10">
        <v>1175</v>
      </c>
      <c r="X20" s="9"/>
      <c r="Y20" s="9" t="s">
        <v>121</v>
      </c>
      <c r="Z20" s="10">
        <v>1118</v>
      </c>
      <c r="AA20" s="14">
        <f t="shared" si="0"/>
        <v>1009</v>
      </c>
      <c r="AB20" s="24"/>
    </row>
    <row r="21" spans="1:28" x14ac:dyDescent="0.25">
      <c r="A21" s="5">
        <v>18</v>
      </c>
      <c r="B21" s="5" t="s">
        <v>21</v>
      </c>
      <c r="C21" s="6">
        <v>1000</v>
      </c>
      <c r="D21" s="7">
        <v>860</v>
      </c>
      <c r="E21" s="8">
        <v>860000</v>
      </c>
      <c r="F21" s="9" t="s">
        <v>75</v>
      </c>
      <c r="G21" s="9" t="s">
        <v>67</v>
      </c>
      <c r="H21" s="10">
        <v>1100</v>
      </c>
      <c r="I21" s="9"/>
      <c r="J21" s="9"/>
      <c r="K21" s="10"/>
      <c r="L21" s="9"/>
      <c r="M21" s="9"/>
      <c r="N21" s="10"/>
      <c r="O21" s="9"/>
      <c r="P21" s="9"/>
      <c r="Q21" s="10"/>
      <c r="R21" s="9"/>
      <c r="S21" s="9"/>
      <c r="T21" s="10"/>
      <c r="U21" s="9"/>
      <c r="V21" s="9" t="s">
        <v>121</v>
      </c>
      <c r="W21" s="10">
        <v>1215</v>
      </c>
      <c r="X21" s="9"/>
      <c r="Y21" s="9" t="s">
        <v>121</v>
      </c>
      <c r="Z21" s="10">
        <v>1287</v>
      </c>
      <c r="AA21" s="14"/>
      <c r="AB21" s="24"/>
    </row>
    <row r="22" spans="1:28" x14ac:dyDescent="0.25">
      <c r="A22" s="5">
        <v>19</v>
      </c>
      <c r="B22" s="5" t="s">
        <v>22</v>
      </c>
      <c r="C22" s="6">
        <v>100</v>
      </c>
      <c r="D22" s="7">
        <v>914</v>
      </c>
      <c r="E22" s="8">
        <v>91400</v>
      </c>
      <c r="F22" s="9" t="s">
        <v>74</v>
      </c>
      <c r="G22" s="9" t="s">
        <v>67</v>
      </c>
      <c r="H22" s="10">
        <v>2043</v>
      </c>
      <c r="I22" s="9"/>
      <c r="J22" s="9" t="s">
        <v>84</v>
      </c>
      <c r="K22" s="10">
        <v>910</v>
      </c>
      <c r="L22" s="9" t="s">
        <v>80</v>
      </c>
      <c r="M22" s="9" t="s">
        <v>82</v>
      </c>
      <c r="N22" s="10">
        <v>913</v>
      </c>
      <c r="O22" s="9" t="s">
        <v>106</v>
      </c>
      <c r="P22" s="9" t="s">
        <v>82</v>
      </c>
      <c r="Q22" s="15">
        <v>904</v>
      </c>
      <c r="R22" s="9"/>
      <c r="S22" s="9"/>
      <c r="T22" s="10"/>
      <c r="U22" s="9"/>
      <c r="V22" s="9" t="s">
        <v>121</v>
      </c>
      <c r="W22" s="10">
        <v>1215</v>
      </c>
      <c r="X22" s="9"/>
      <c r="Y22" s="9" t="s">
        <v>121</v>
      </c>
      <c r="Z22" s="10">
        <v>1625</v>
      </c>
      <c r="AA22" s="14">
        <f t="shared" si="0"/>
        <v>904</v>
      </c>
      <c r="AB22" s="24"/>
    </row>
    <row r="23" spans="1:28" x14ac:dyDescent="0.25">
      <c r="A23" s="5">
        <v>20</v>
      </c>
      <c r="B23" s="5" t="s">
        <v>23</v>
      </c>
      <c r="C23" s="6">
        <v>200</v>
      </c>
      <c r="D23" s="7">
        <v>18400</v>
      </c>
      <c r="E23" s="8">
        <v>3680000</v>
      </c>
      <c r="F23" s="9"/>
      <c r="G23" s="9"/>
      <c r="H23" s="10"/>
      <c r="I23" s="9"/>
      <c r="J23" s="9"/>
      <c r="K23" s="10"/>
      <c r="L23" s="9"/>
      <c r="M23" s="9"/>
      <c r="N23" s="10"/>
      <c r="O23" s="9" t="s">
        <v>105</v>
      </c>
      <c r="P23" s="9" t="s">
        <v>84</v>
      </c>
      <c r="Q23" s="10">
        <v>10154</v>
      </c>
      <c r="R23" s="9"/>
      <c r="S23" s="9"/>
      <c r="T23" s="10"/>
      <c r="U23" s="9"/>
      <c r="V23" s="9" t="s">
        <v>122</v>
      </c>
      <c r="W23" s="10">
        <v>25704</v>
      </c>
      <c r="X23" s="9"/>
      <c r="Y23" s="9" t="s">
        <v>82</v>
      </c>
      <c r="Z23" s="15">
        <v>7735</v>
      </c>
      <c r="AA23" s="14">
        <f t="shared" si="0"/>
        <v>7735</v>
      </c>
      <c r="AB23" s="26" t="s">
        <v>134</v>
      </c>
    </row>
    <row r="24" spans="1:28" x14ac:dyDescent="0.25">
      <c r="A24" s="5">
        <v>21</v>
      </c>
      <c r="B24" s="5" t="s">
        <v>24</v>
      </c>
      <c r="C24" s="6">
        <v>5</v>
      </c>
      <c r="D24" s="7">
        <v>54200</v>
      </c>
      <c r="E24" s="8">
        <v>271000</v>
      </c>
      <c r="F24" s="9"/>
      <c r="G24" s="9"/>
      <c r="H24" s="10"/>
      <c r="I24" s="9"/>
      <c r="J24" s="9"/>
      <c r="K24" s="10"/>
      <c r="L24" s="9"/>
      <c r="M24" s="9"/>
      <c r="N24" s="10"/>
      <c r="O24" s="9"/>
      <c r="P24" s="9"/>
      <c r="Q24" s="10"/>
      <c r="R24" s="9"/>
      <c r="S24" s="9"/>
      <c r="T24" s="10"/>
      <c r="U24" s="9"/>
      <c r="V24" s="9"/>
      <c r="W24" s="10"/>
      <c r="X24" s="9"/>
      <c r="Y24" s="9"/>
      <c r="Z24" s="10"/>
      <c r="AA24" s="14">
        <f t="shared" si="0"/>
        <v>0</v>
      </c>
      <c r="AB24" s="24"/>
    </row>
    <row r="25" spans="1:28" x14ac:dyDescent="0.25">
      <c r="A25" s="5">
        <v>22</v>
      </c>
      <c r="B25" s="5" t="s">
        <v>25</v>
      </c>
      <c r="C25" s="6">
        <v>200</v>
      </c>
      <c r="D25" s="7">
        <v>132</v>
      </c>
      <c r="E25" s="8">
        <v>26400</v>
      </c>
      <c r="F25" s="9" t="s">
        <v>76</v>
      </c>
      <c r="G25" s="9" t="s">
        <v>77</v>
      </c>
      <c r="H25" s="10">
        <v>141</v>
      </c>
      <c r="I25" s="9"/>
      <c r="J25" s="9"/>
      <c r="K25" s="10"/>
      <c r="L25" s="9" t="s">
        <v>96</v>
      </c>
      <c r="M25" s="9" t="s">
        <v>84</v>
      </c>
      <c r="N25" s="10">
        <v>130</v>
      </c>
      <c r="O25" s="9" t="s">
        <v>76</v>
      </c>
      <c r="P25" s="9" t="s">
        <v>107</v>
      </c>
      <c r="Q25" s="15">
        <v>124</v>
      </c>
      <c r="R25" s="9"/>
      <c r="S25" s="9"/>
      <c r="T25" s="10"/>
      <c r="U25" s="9"/>
      <c r="V25" s="9" t="s">
        <v>123</v>
      </c>
      <c r="W25" s="10">
        <v>241</v>
      </c>
      <c r="X25" s="9"/>
      <c r="Y25" s="9"/>
      <c r="Z25" s="10"/>
      <c r="AA25" s="14">
        <f t="shared" si="0"/>
        <v>124</v>
      </c>
      <c r="AB25" s="24"/>
    </row>
    <row r="26" spans="1:28" x14ac:dyDescent="0.25">
      <c r="A26" s="5">
        <v>23</v>
      </c>
      <c r="B26" s="5" t="s">
        <v>26</v>
      </c>
      <c r="C26" s="6">
        <v>20</v>
      </c>
      <c r="D26" s="7">
        <v>4900</v>
      </c>
      <c r="E26" s="8">
        <v>98000</v>
      </c>
      <c r="F26" s="9" t="s">
        <v>78</v>
      </c>
      <c r="G26" s="9" t="s">
        <v>69</v>
      </c>
      <c r="H26" s="10">
        <v>7162</v>
      </c>
      <c r="I26" s="9"/>
      <c r="J26" s="9"/>
      <c r="K26" s="10"/>
      <c r="L26" s="9"/>
      <c r="M26" s="9"/>
      <c r="N26" s="10"/>
      <c r="O26" s="9"/>
      <c r="P26" s="9"/>
      <c r="Q26" s="10"/>
      <c r="R26" s="9"/>
      <c r="S26" s="9"/>
      <c r="T26" s="10"/>
      <c r="U26" s="9"/>
      <c r="V26" s="9" t="s">
        <v>123</v>
      </c>
      <c r="W26" s="10">
        <v>6105</v>
      </c>
      <c r="X26" s="9"/>
      <c r="Y26" s="9" t="s">
        <v>122</v>
      </c>
      <c r="Z26" s="16">
        <v>5803</v>
      </c>
      <c r="AA26" s="14"/>
      <c r="AB26" s="24"/>
    </row>
    <row r="27" spans="1:28" x14ac:dyDescent="0.25">
      <c r="A27" s="5">
        <v>24</v>
      </c>
      <c r="B27" s="5" t="s">
        <v>27</v>
      </c>
      <c r="C27" s="6">
        <v>6</v>
      </c>
      <c r="D27" s="7">
        <v>29363</v>
      </c>
      <c r="E27" s="8">
        <v>176178</v>
      </c>
      <c r="F27" s="9"/>
      <c r="G27" s="9"/>
      <c r="H27" s="10"/>
      <c r="I27" s="9"/>
      <c r="J27" s="9"/>
      <c r="K27" s="10"/>
      <c r="L27" s="9" t="s">
        <v>78</v>
      </c>
      <c r="M27" s="9" t="s">
        <v>84</v>
      </c>
      <c r="N27" s="15">
        <v>24495</v>
      </c>
      <c r="O27" s="9"/>
      <c r="P27" s="9"/>
      <c r="Q27" s="10"/>
      <c r="R27" s="9"/>
      <c r="S27" s="9"/>
      <c r="T27" s="10"/>
      <c r="U27" s="9"/>
      <c r="V27" s="9" t="s">
        <v>123</v>
      </c>
      <c r="W27" s="10">
        <v>35343</v>
      </c>
      <c r="X27" s="9"/>
      <c r="Y27" s="9" t="s">
        <v>122</v>
      </c>
      <c r="Z27" s="10">
        <v>37128</v>
      </c>
      <c r="AA27" s="14">
        <f t="shared" si="0"/>
        <v>24495</v>
      </c>
      <c r="AB27" s="24"/>
    </row>
    <row r="28" spans="1:28" x14ac:dyDescent="0.25">
      <c r="A28" s="5">
        <v>25</v>
      </c>
      <c r="B28" s="5" t="s">
        <v>28</v>
      </c>
      <c r="C28" s="6">
        <v>200</v>
      </c>
      <c r="D28" s="7">
        <v>345</v>
      </c>
      <c r="E28" s="8">
        <v>69000</v>
      </c>
      <c r="F28" s="9" t="s">
        <v>79</v>
      </c>
      <c r="G28" s="9" t="s">
        <v>69</v>
      </c>
      <c r="H28" s="10">
        <v>529</v>
      </c>
      <c r="I28" s="9"/>
      <c r="J28" s="9"/>
      <c r="K28" s="10"/>
      <c r="L28" s="9" t="s">
        <v>97</v>
      </c>
      <c r="M28" s="9" t="s">
        <v>84</v>
      </c>
      <c r="N28" s="15">
        <v>340</v>
      </c>
      <c r="O28" s="9"/>
      <c r="P28" s="9"/>
      <c r="Q28" s="10"/>
      <c r="R28" s="9"/>
      <c r="S28" s="9"/>
      <c r="T28" s="10"/>
      <c r="U28" s="9"/>
      <c r="V28" s="9" t="s">
        <v>123</v>
      </c>
      <c r="W28" s="10">
        <v>482</v>
      </c>
      <c r="X28" s="9"/>
      <c r="Y28" s="9"/>
      <c r="Z28" s="10"/>
      <c r="AA28" s="14">
        <f t="shared" si="0"/>
        <v>340</v>
      </c>
      <c r="AB28" s="24"/>
    </row>
    <row r="29" spans="1:28" x14ac:dyDescent="0.25">
      <c r="A29" s="5">
        <v>26</v>
      </c>
      <c r="B29" s="5" t="s">
        <v>29</v>
      </c>
      <c r="C29" s="6">
        <v>300</v>
      </c>
      <c r="D29" s="7">
        <v>4646.22</v>
      </c>
      <c r="E29" s="8">
        <v>1393866</v>
      </c>
      <c r="F29" s="9" t="s">
        <v>70</v>
      </c>
      <c r="G29" s="9" t="s">
        <v>69</v>
      </c>
      <c r="H29" s="10">
        <v>6994</v>
      </c>
      <c r="I29" s="9"/>
      <c r="J29" s="9"/>
      <c r="K29" s="10"/>
      <c r="L29" s="9" t="s">
        <v>70</v>
      </c>
      <c r="M29" s="9" t="s">
        <v>84</v>
      </c>
      <c r="N29" s="15">
        <v>4600</v>
      </c>
      <c r="O29" s="9"/>
      <c r="P29" s="9"/>
      <c r="Q29" s="10"/>
      <c r="R29" s="9"/>
      <c r="S29" s="9"/>
      <c r="T29" s="10"/>
      <c r="U29" s="9"/>
      <c r="V29" s="9" t="s">
        <v>123</v>
      </c>
      <c r="W29" s="10">
        <v>6265</v>
      </c>
      <c r="X29" s="9"/>
      <c r="Y29" s="9" t="s">
        <v>122</v>
      </c>
      <c r="Z29" s="10">
        <v>5987</v>
      </c>
      <c r="AA29" s="14">
        <f t="shared" si="0"/>
        <v>4600</v>
      </c>
      <c r="AB29" s="24"/>
    </row>
    <row r="30" spans="1:28" x14ac:dyDescent="0.25">
      <c r="A30" s="5">
        <v>27</v>
      </c>
      <c r="B30" s="5" t="s">
        <v>30</v>
      </c>
      <c r="C30" s="6">
        <v>20</v>
      </c>
      <c r="D30" s="7">
        <v>16923</v>
      </c>
      <c r="E30" s="8">
        <v>338460</v>
      </c>
      <c r="F30" s="9"/>
      <c r="G30" s="9"/>
      <c r="H30" s="10"/>
      <c r="I30" s="9"/>
      <c r="J30" s="9"/>
      <c r="K30" s="10"/>
      <c r="L30" s="9"/>
      <c r="M30" s="9"/>
      <c r="N30" s="10"/>
      <c r="O30" s="9" t="s">
        <v>94</v>
      </c>
      <c r="P30" s="9" t="s">
        <v>84</v>
      </c>
      <c r="Q30" s="10">
        <v>16691</v>
      </c>
      <c r="R30" s="9" t="s">
        <v>114</v>
      </c>
      <c r="S30" s="9" t="s">
        <v>115</v>
      </c>
      <c r="T30" s="15">
        <v>14228</v>
      </c>
      <c r="U30" s="9"/>
      <c r="V30" s="9" t="s">
        <v>123</v>
      </c>
      <c r="W30" s="10">
        <v>20242</v>
      </c>
      <c r="X30" s="9"/>
      <c r="Y30" s="9" t="s">
        <v>122</v>
      </c>
      <c r="Z30" s="10">
        <v>19492</v>
      </c>
      <c r="AA30" s="14">
        <f t="shared" si="0"/>
        <v>14228</v>
      </c>
      <c r="AB30" s="24"/>
    </row>
    <row r="31" spans="1:28" x14ac:dyDescent="0.25">
      <c r="A31" s="5">
        <v>28</v>
      </c>
      <c r="B31" s="5" t="s">
        <v>31</v>
      </c>
      <c r="C31" s="6">
        <v>43000</v>
      </c>
      <c r="D31" s="7">
        <v>220</v>
      </c>
      <c r="E31" s="8">
        <v>9460000</v>
      </c>
      <c r="F31" s="9"/>
      <c r="G31" s="9"/>
      <c r="H31" s="10"/>
      <c r="I31" s="9"/>
      <c r="J31" s="9"/>
      <c r="K31" s="10"/>
      <c r="L31" s="9"/>
      <c r="M31" s="9"/>
      <c r="N31" s="10"/>
      <c r="O31" s="9"/>
      <c r="P31" s="9"/>
      <c r="Q31" s="10"/>
      <c r="R31" s="9"/>
      <c r="S31" s="9"/>
      <c r="T31" s="10"/>
      <c r="U31" s="9"/>
      <c r="V31" s="9" t="s">
        <v>123</v>
      </c>
      <c r="W31" s="10">
        <v>321</v>
      </c>
      <c r="X31" s="9"/>
      <c r="Y31" s="9" t="s">
        <v>122</v>
      </c>
      <c r="Z31" s="10">
        <v>394</v>
      </c>
      <c r="AA31" s="14"/>
      <c r="AB31" s="24"/>
    </row>
    <row r="32" spans="1:28" x14ac:dyDescent="0.25">
      <c r="A32" s="5">
        <v>29</v>
      </c>
      <c r="B32" s="5" t="s">
        <v>32</v>
      </c>
      <c r="C32" s="6">
        <v>100</v>
      </c>
      <c r="D32" s="7">
        <v>133</v>
      </c>
      <c r="E32" s="8">
        <v>13300</v>
      </c>
      <c r="F32" s="9" t="s">
        <v>80</v>
      </c>
      <c r="G32" s="9" t="s">
        <v>69</v>
      </c>
      <c r="H32" s="10">
        <v>291</v>
      </c>
      <c r="I32" s="9"/>
      <c r="J32" s="9"/>
      <c r="K32" s="10"/>
      <c r="L32" s="9"/>
      <c r="M32" s="9"/>
      <c r="N32" s="10"/>
      <c r="O32" s="9"/>
      <c r="P32" s="9"/>
      <c r="Q32" s="10"/>
      <c r="R32" s="9"/>
      <c r="S32" s="9"/>
      <c r="T32" s="10"/>
      <c r="U32" s="9"/>
      <c r="V32" s="9" t="s">
        <v>123</v>
      </c>
      <c r="W32" s="10">
        <v>257</v>
      </c>
      <c r="X32" s="9"/>
      <c r="Y32" s="9" t="s">
        <v>122</v>
      </c>
      <c r="Z32" s="10">
        <v>271</v>
      </c>
      <c r="AA32" s="14"/>
      <c r="AB32" s="24"/>
    </row>
    <row r="33" spans="1:28" x14ac:dyDescent="0.25">
      <c r="A33" s="5">
        <v>30</v>
      </c>
      <c r="B33" s="5" t="s">
        <v>33</v>
      </c>
      <c r="C33" s="6">
        <v>200</v>
      </c>
      <c r="D33" s="7">
        <v>927</v>
      </c>
      <c r="E33" s="8">
        <v>185400</v>
      </c>
      <c r="F33" s="9" t="s">
        <v>73</v>
      </c>
      <c r="G33" s="9" t="s">
        <v>69</v>
      </c>
      <c r="H33" s="10">
        <v>1533</v>
      </c>
      <c r="I33" s="9"/>
      <c r="J33" s="9" t="s">
        <v>84</v>
      </c>
      <c r="K33" s="15">
        <v>890</v>
      </c>
      <c r="L33" s="9" t="s">
        <v>73</v>
      </c>
      <c r="M33" s="9" t="s">
        <v>84</v>
      </c>
      <c r="N33" s="10">
        <v>920</v>
      </c>
      <c r="O33" s="9"/>
      <c r="P33" s="9"/>
      <c r="Q33" s="10"/>
      <c r="R33" s="9"/>
      <c r="S33" s="9"/>
      <c r="T33" s="10"/>
      <c r="U33" s="9"/>
      <c r="V33" s="9" t="s">
        <v>123</v>
      </c>
      <c r="W33" s="10">
        <v>1446</v>
      </c>
      <c r="X33" s="9"/>
      <c r="Y33" s="9" t="s">
        <v>122</v>
      </c>
      <c r="Z33" s="10">
        <v>1269</v>
      </c>
      <c r="AA33" s="14">
        <f t="shared" si="0"/>
        <v>890</v>
      </c>
      <c r="AB33" s="24"/>
    </row>
    <row r="34" spans="1:28" x14ac:dyDescent="0.25">
      <c r="A34" s="5">
        <v>31</v>
      </c>
      <c r="B34" s="5" t="s">
        <v>34</v>
      </c>
      <c r="C34" s="6">
        <v>5</v>
      </c>
      <c r="D34" s="7">
        <v>169000</v>
      </c>
      <c r="E34" s="8">
        <v>845000</v>
      </c>
      <c r="F34" s="9" t="s">
        <v>81</v>
      </c>
      <c r="G34" s="9" t="s">
        <v>82</v>
      </c>
      <c r="H34" s="15">
        <v>161429</v>
      </c>
      <c r="I34" s="9"/>
      <c r="J34" s="9"/>
      <c r="K34" s="10"/>
      <c r="L34" s="9"/>
      <c r="M34" s="9"/>
      <c r="N34" s="10"/>
      <c r="O34" s="9"/>
      <c r="P34" s="9"/>
      <c r="Q34" s="10"/>
      <c r="R34" s="9"/>
      <c r="S34" s="9"/>
      <c r="T34" s="10"/>
      <c r="U34" s="9"/>
      <c r="V34" s="9" t="s">
        <v>123</v>
      </c>
      <c r="W34" s="10">
        <v>265072</v>
      </c>
      <c r="X34" s="9"/>
      <c r="Y34" s="9" t="s">
        <v>121</v>
      </c>
      <c r="Z34" s="10">
        <v>207662</v>
      </c>
      <c r="AA34" s="14">
        <f t="shared" si="0"/>
        <v>161429</v>
      </c>
      <c r="AB34" s="24"/>
    </row>
    <row r="35" spans="1:28" x14ac:dyDescent="0.25">
      <c r="A35" s="5">
        <v>32</v>
      </c>
      <c r="B35" s="5" t="s">
        <v>35</v>
      </c>
      <c r="C35" s="6">
        <v>10</v>
      </c>
      <c r="D35" s="7">
        <v>1804.2</v>
      </c>
      <c r="E35" s="8">
        <v>18042</v>
      </c>
      <c r="F35" s="9"/>
      <c r="G35" s="9"/>
      <c r="H35" s="10"/>
      <c r="I35" s="9"/>
      <c r="J35" s="9"/>
      <c r="K35" s="10"/>
      <c r="L35" s="9" t="s">
        <v>70</v>
      </c>
      <c r="M35" s="9" t="s">
        <v>84</v>
      </c>
      <c r="N35" s="15">
        <v>1800</v>
      </c>
      <c r="O35" s="9"/>
      <c r="P35" s="9"/>
      <c r="Q35" s="10"/>
      <c r="R35" s="9"/>
      <c r="S35" s="9"/>
      <c r="T35" s="10"/>
      <c r="U35" s="9"/>
      <c r="V35" s="9" t="s">
        <v>123</v>
      </c>
      <c r="W35" s="10">
        <v>2892</v>
      </c>
      <c r="X35" s="9"/>
      <c r="Y35" s="9"/>
      <c r="Z35" s="10"/>
      <c r="AA35" s="14">
        <f t="shared" si="0"/>
        <v>1800</v>
      </c>
      <c r="AB35" s="24"/>
    </row>
    <row r="36" spans="1:28" x14ac:dyDescent="0.25">
      <c r="A36" s="5">
        <v>33</v>
      </c>
      <c r="B36" s="5" t="s">
        <v>36</v>
      </c>
      <c r="C36" s="6">
        <v>1000</v>
      </c>
      <c r="D36" s="7">
        <v>233</v>
      </c>
      <c r="E36" s="8">
        <v>233000</v>
      </c>
      <c r="F36" s="9" t="s">
        <v>83</v>
      </c>
      <c r="G36" s="9" t="s">
        <v>84</v>
      </c>
      <c r="H36" s="10">
        <v>206</v>
      </c>
      <c r="I36" s="9"/>
      <c r="J36" s="9"/>
      <c r="K36" s="10"/>
      <c r="L36" s="9" t="s">
        <v>76</v>
      </c>
      <c r="M36" s="9" t="s">
        <v>84</v>
      </c>
      <c r="N36" s="15">
        <v>160</v>
      </c>
      <c r="O36" s="9" t="s">
        <v>103</v>
      </c>
      <c r="P36" s="9" t="s">
        <v>109</v>
      </c>
      <c r="Q36" s="10">
        <v>183</v>
      </c>
      <c r="R36" s="9" t="s">
        <v>116</v>
      </c>
      <c r="S36" s="9" t="s">
        <v>84</v>
      </c>
      <c r="T36" s="10">
        <v>189</v>
      </c>
      <c r="U36" s="9"/>
      <c r="V36" s="9" t="s">
        <v>123</v>
      </c>
      <c r="W36" s="10">
        <v>225</v>
      </c>
      <c r="X36" s="9"/>
      <c r="Y36" s="9" t="s">
        <v>84</v>
      </c>
      <c r="Z36" s="10">
        <v>201</v>
      </c>
      <c r="AA36" s="14">
        <f t="shared" si="0"/>
        <v>160</v>
      </c>
      <c r="AB36" s="24"/>
    </row>
    <row r="37" spans="1:28" x14ac:dyDescent="0.25">
      <c r="A37" s="5">
        <v>34</v>
      </c>
      <c r="B37" s="5" t="s">
        <v>37</v>
      </c>
      <c r="C37" s="6">
        <v>5</v>
      </c>
      <c r="D37" s="7">
        <v>48000</v>
      </c>
      <c r="E37" s="8">
        <v>240000</v>
      </c>
      <c r="F37" s="9" t="s">
        <v>85</v>
      </c>
      <c r="G37" s="9" t="s">
        <v>69</v>
      </c>
      <c r="H37" s="10">
        <v>182143</v>
      </c>
      <c r="I37" s="9"/>
      <c r="J37" s="9"/>
      <c r="K37" s="10"/>
      <c r="L37" s="9"/>
      <c r="M37" s="9"/>
      <c r="N37" s="10"/>
      <c r="O37" s="9" t="s">
        <v>108</v>
      </c>
      <c r="P37" s="9" t="s">
        <v>84</v>
      </c>
      <c r="Q37" s="15">
        <v>45925</v>
      </c>
      <c r="R37" s="9"/>
      <c r="S37" s="9"/>
      <c r="T37" s="10"/>
      <c r="U37" s="9"/>
      <c r="V37" s="9"/>
      <c r="W37" s="10"/>
      <c r="X37" s="9"/>
      <c r="Y37" s="9"/>
      <c r="Z37" s="10"/>
      <c r="AA37" s="14">
        <f t="shared" si="0"/>
        <v>45925</v>
      </c>
      <c r="AB37" s="26" t="s">
        <v>133</v>
      </c>
    </row>
    <row r="38" spans="1:28" x14ac:dyDescent="0.25">
      <c r="A38" s="5">
        <v>35</v>
      </c>
      <c r="B38" s="5" t="s">
        <v>38</v>
      </c>
      <c r="C38" s="6">
        <v>100</v>
      </c>
      <c r="D38" s="7">
        <v>2628</v>
      </c>
      <c r="E38" s="8">
        <v>262800</v>
      </c>
      <c r="F38" s="9" t="s">
        <v>86</v>
      </c>
      <c r="G38" s="9" t="s">
        <v>87</v>
      </c>
      <c r="H38" s="10">
        <v>3740</v>
      </c>
      <c r="I38" s="9"/>
      <c r="J38" s="9"/>
      <c r="K38" s="10"/>
      <c r="L38" s="9"/>
      <c r="M38" s="9"/>
      <c r="N38" s="10"/>
      <c r="O38" s="9"/>
      <c r="P38" s="9"/>
      <c r="Q38" s="10"/>
      <c r="R38" s="9"/>
      <c r="S38" s="9"/>
      <c r="T38" s="10"/>
      <c r="U38" s="9"/>
      <c r="V38" s="9" t="s">
        <v>122</v>
      </c>
      <c r="W38" s="10">
        <v>4016</v>
      </c>
      <c r="X38" s="9"/>
      <c r="Y38" s="9" t="s">
        <v>122</v>
      </c>
      <c r="Z38" s="10">
        <v>4346</v>
      </c>
      <c r="AA38" s="14"/>
      <c r="AB38" s="24"/>
    </row>
    <row r="39" spans="1:28" x14ac:dyDescent="0.25">
      <c r="A39" s="5">
        <v>36</v>
      </c>
      <c r="B39" s="5" t="s">
        <v>39</v>
      </c>
      <c r="C39" s="6">
        <v>744</v>
      </c>
      <c r="D39" s="7">
        <v>2298</v>
      </c>
      <c r="E39" s="8">
        <v>1709712</v>
      </c>
      <c r="F39" s="9"/>
      <c r="G39" s="9"/>
      <c r="H39" s="10"/>
      <c r="I39" s="9"/>
      <c r="J39" s="9" t="s">
        <v>84</v>
      </c>
      <c r="K39" s="15">
        <v>2285</v>
      </c>
      <c r="L39" s="9"/>
      <c r="M39" s="9"/>
      <c r="N39" s="10"/>
      <c r="O39" s="9"/>
      <c r="P39" s="9"/>
      <c r="Q39" s="10"/>
      <c r="R39" s="9"/>
      <c r="S39" s="9"/>
      <c r="T39" s="10"/>
      <c r="U39" s="9"/>
      <c r="V39" s="9" t="s">
        <v>122</v>
      </c>
      <c r="W39" s="10">
        <v>3695</v>
      </c>
      <c r="X39" s="9"/>
      <c r="Y39" s="9"/>
      <c r="Z39" s="10"/>
      <c r="AA39" s="14">
        <f t="shared" si="0"/>
        <v>2285</v>
      </c>
      <c r="AB39" s="24"/>
    </row>
    <row r="40" spans="1:28" x14ac:dyDescent="0.25">
      <c r="A40" s="5">
        <v>37</v>
      </c>
      <c r="B40" s="5" t="s">
        <v>40</v>
      </c>
      <c r="C40" s="6">
        <v>200</v>
      </c>
      <c r="D40" s="7">
        <v>264</v>
      </c>
      <c r="E40" s="8">
        <v>52800</v>
      </c>
      <c r="F40" s="9" t="s">
        <v>88</v>
      </c>
      <c r="G40" s="9" t="s">
        <v>67</v>
      </c>
      <c r="H40" s="10">
        <v>403</v>
      </c>
      <c r="I40" s="9"/>
      <c r="J40" s="9" t="s">
        <v>84</v>
      </c>
      <c r="K40" s="10">
        <v>262</v>
      </c>
      <c r="L40" s="9" t="s">
        <v>98</v>
      </c>
      <c r="M40" s="9" t="s">
        <v>82</v>
      </c>
      <c r="N40" s="10">
        <v>260</v>
      </c>
      <c r="O40" s="9" t="s">
        <v>88</v>
      </c>
      <c r="P40" s="9" t="s">
        <v>82</v>
      </c>
      <c r="Q40" s="15">
        <v>253</v>
      </c>
      <c r="R40" s="9" t="s">
        <v>117</v>
      </c>
      <c r="S40" s="9" t="s">
        <v>82</v>
      </c>
      <c r="T40" s="10">
        <v>259</v>
      </c>
      <c r="U40" s="9"/>
      <c r="V40" s="9" t="s">
        <v>121</v>
      </c>
      <c r="W40" s="10">
        <v>298</v>
      </c>
      <c r="X40" s="9"/>
      <c r="Y40" s="9" t="s">
        <v>121</v>
      </c>
      <c r="Z40" s="10">
        <v>1001</v>
      </c>
      <c r="AA40" s="14">
        <f t="shared" si="0"/>
        <v>253</v>
      </c>
      <c r="AB40" s="24"/>
    </row>
    <row r="41" spans="1:28" x14ac:dyDescent="0.25">
      <c r="A41" s="5">
        <v>38</v>
      </c>
      <c r="B41" s="5" t="s">
        <v>41</v>
      </c>
      <c r="C41" s="6">
        <v>100</v>
      </c>
      <c r="D41" s="7">
        <v>198</v>
      </c>
      <c r="E41" s="8">
        <v>19800</v>
      </c>
      <c r="F41" s="9"/>
      <c r="G41" s="9"/>
      <c r="H41" s="10"/>
      <c r="I41" s="9"/>
      <c r="J41" s="9"/>
      <c r="K41" s="10"/>
      <c r="L41" s="9"/>
      <c r="M41" s="9"/>
      <c r="N41" s="10"/>
      <c r="O41" s="9"/>
      <c r="P41" s="9"/>
      <c r="Q41" s="10"/>
      <c r="R41" s="9"/>
      <c r="S41" s="9"/>
      <c r="T41" s="10"/>
      <c r="U41" s="9"/>
      <c r="V41" s="9" t="s">
        <v>122</v>
      </c>
      <c r="W41" s="10">
        <v>394</v>
      </c>
      <c r="X41" s="9"/>
      <c r="Y41" s="9"/>
      <c r="Z41" s="10"/>
      <c r="AA41" s="14"/>
      <c r="AB41" s="24"/>
    </row>
    <row r="42" spans="1:28" x14ac:dyDescent="0.25">
      <c r="A42" s="5">
        <v>39</v>
      </c>
      <c r="B42" s="5" t="s">
        <v>42</v>
      </c>
      <c r="C42" s="6">
        <v>100</v>
      </c>
      <c r="D42" s="7">
        <v>32123</v>
      </c>
      <c r="E42" s="8">
        <v>3212300</v>
      </c>
      <c r="F42" s="9"/>
      <c r="G42" s="9"/>
      <c r="H42" s="10"/>
      <c r="I42" s="9"/>
      <c r="J42" s="9"/>
      <c r="K42" s="10"/>
      <c r="L42" s="9" t="s">
        <v>99</v>
      </c>
      <c r="M42" s="9" t="s">
        <v>82</v>
      </c>
      <c r="N42" s="15">
        <v>31413</v>
      </c>
      <c r="O42" s="9"/>
      <c r="P42" s="9"/>
      <c r="Q42" s="10"/>
      <c r="R42" s="9"/>
      <c r="S42" s="9"/>
      <c r="T42" s="10"/>
      <c r="U42" s="9"/>
      <c r="V42" s="9" t="s">
        <v>121</v>
      </c>
      <c r="W42" s="10">
        <v>51165</v>
      </c>
      <c r="X42" s="9"/>
      <c r="Y42" s="9" t="s">
        <v>121</v>
      </c>
      <c r="Z42" s="10">
        <v>39156</v>
      </c>
      <c r="AA42" s="14">
        <f t="shared" si="0"/>
        <v>31413</v>
      </c>
      <c r="AB42" s="24"/>
    </row>
    <row r="43" spans="1:28" x14ac:dyDescent="0.25">
      <c r="A43" s="5">
        <v>40</v>
      </c>
      <c r="B43" s="5" t="s">
        <v>43</v>
      </c>
      <c r="C43" s="6">
        <v>5</v>
      </c>
      <c r="D43" s="7">
        <v>48000</v>
      </c>
      <c r="E43" s="8">
        <v>240000</v>
      </c>
      <c r="F43" s="9"/>
      <c r="G43" s="9"/>
      <c r="H43" s="10"/>
      <c r="I43" s="9"/>
      <c r="J43" s="9"/>
      <c r="K43" s="10"/>
      <c r="L43" s="9"/>
      <c r="M43" s="9"/>
      <c r="N43" s="10"/>
      <c r="O43" s="9"/>
      <c r="P43" s="9"/>
      <c r="Q43" s="10"/>
      <c r="R43" s="9"/>
      <c r="S43" s="9"/>
      <c r="T43" s="10"/>
      <c r="U43" s="9"/>
      <c r="V43" s="9"/>
      <c r="W43" s="10"/>
      <c r="X43" s="9"/>
      <c r="Y43" s="9"/>
      <c r="Z43" s="10"/>
      <c r="AA43" s="14">
        <f t="shared" si="0"/>
        <v>0</v>
      </c>
      <c r="AB43" s="24"/>
    </row>
    <row r="44" spans="1:28" ht="33" x14ac:dyDescent="0.25">
      <c r="A44" s="5">
        <v>41</v>
      </c>
      <c r="B44" s="1" t="s">
        <v>44</v>
      </c>
      <c r="C44" s="6">
        <v>5</v>
      </c>
      <c r="D44" s="7">
        <v>34950</v>
      </c>
      <c r="E44" s="8">
        <v>174750</v>
      </c>
      <c r="F44" s="9"/>
      <c r="G44" s="9"/>
      <c r="H44" s="10"/>
      <c r="I44" s="9"/>
      <c r="J44" s="9"/>
      <c r="K44" s="10"/>
      <c r="L44" s="9"/>
      <c r="M44" s="9"/>
      <c r="N44" s="10"/>
      <c r="O44" s="9"/>
      <c r="P44" s="9"/>
      <c r="Q44" s="10"/>
      <c r="R44" s="9"/>
      <c r="S44" s="9"/>
      <c r="T44" s="10"/>
      <c r="U44" s="9"/>
      <c r="V44" s="9"/>
      <c r="W44" s="10"/>
      <c r="X44" s="9"/>
      <c r="Y44" s="9"/>
      <c r="Z44" s="10"/>
      <c r="AA44" s="14">
        <f t="shared" si="0"/>
        <v>0</v>
      </c>
      <c r="AB44" s="24"/>
    </row>
    <row r="45" spans="1:28" x14ac:dyDescent="0.25">
      <c r="A45" s="5">
        <v>42</v>
      </c>
      <c r="B45" s="5" t="s">
        <v>45</v>
      </c>
      <c r="C45" s="6">
        <v>100</v>
      </c>
      <c r="D45" s="7">
        <v>726</v>
      </c>
      <c r="E45" s="8">
        <v>72600</v>
      </c>
      <c r="F45" s="9"/>
      <c r="G45" s="9"/>
      <c r="H45" s="10"/>
      <c r="I45" s="9"/>
      <c r="J45" s="9"/>
      <c r="K45" s="10"/>
      <c r="L45" s="9" t="s">
        <v>100</v>
      </c>
      <c r="M45" s="9" t="s">
        <v>82</v>
      </c>
      <c r="N45" s="15">
        <v>700</v>
      </c>
      <c r="O45" s="9"/>
      <c r="P45" s="9"/>
      <c r="Q45" s="10"/>
      <c r="R45" s="9"/>
      <c r="S45" s="9"/>
      <c r="T45" s="10"/>
      <c r="U45" s="9"/>
      <c r="V45" s="9" t="s">
        <v>121</v>
      </c>
      <c r="W45" s="10">
        <v>964</v>
      </c>
      <c r="X45" s="9"/>
      <c r="Y45" s="9" t="s">
        <v>121</v>
      </c>
      <c r="Z45" s="10">
        <v>1045</v>
      </c>
      <c r="AA45" s="14">
        <f t="shared" si="0"/>
        <v>700</v>
      </c>
      <c r="AB45" s="24"/>
    </row>
    <row r="46" spans="1:28" x14ac:dyDescent="0.25">
      <c r="A46" s="5">
        <v>43</v>
      </c>
      <c r="B46" s="5" t="s">
        <v>46</v>
      </c>
      <c r="C46" s="6">
        <v>25</v>
      </c>
      <c r="D46" s="7">
        <v>592</v>
      </c>
      <c r="E46" s="8">
        <v>14800</v>
      </c>
      <c r="F46" s="9" t="s">
        <v>89</v>
      </c>
      <c r="G46" s="9" t="s">
        <v>67</v>
      </c>
      <c r="H46" s="10">
        <v>989</v>
      </c>
      <c r="I46" s="9"/>
      <c r="J46" s="9"/>
      <c r="K46" s="10"/>
      <c r="L46" s="9"/>
      <c r="M46" s="9"/>
      <c r="N46" s="10"/>
      <c r="O46" s="9"/>
      <c r="P46" s="9"/>
      <c r="Q46" s="10"/>
      <c r="R46" s="9"/>
      <c r="S46" s="9"/>
      <c r="T46" s="10"/>
      <c r="U46" s="9"/>
      <c r="V46" s="9" t="s">
        <v>121</v>
      </c>
      <c r="W46" s="10">
        <v>964</v>
      </c>
      <c r="X46" s="9"/>
      <c r="Y46" s="9" t="s">
        <v>121</v>
      </c>
      <c r="Z46" s="10">
        <v>1154</v>
      </c>
      <c r="AA46" s="14"/>
      <c r="AB46" s="24"/>
    </row>
    <row r="47" spans="1:28" x14ac:dyDescent="0.25">
      <c r="A47" s="5">
        <v>44</v>
      </c>
      <c r="B47" s="5" t="s">
        <v>47</v>
      </c>
      <c r="C47" s="6">
        <v>650</v>
      </c>
      <c r="D47" s="7">
        <v>870</v>
      </c>
      <c r="E47" s="8">
        <v>565500</v>
      </c>
      <c r="F47" s="9" t="s">
        <v>90</v>
      </c>
      <c r="G47" s="9" t="s">
        <v>67</v>
      </c>
      <c r="H47" s="10">
        <v>1241</v>
      </c>
      <c r="I47" s="9"/>
      <c r="J47" s="9" t="s">
        <v>84</v>
      </c>
      <c r="K47" s="10">
        <v>865</v>
      </c>
      <c r="L47" s="9"/>
      <c r="M47" s="9"/>
      <c r="N47" s="10"/>
      <c r="O47" s="9" t="s">
        <v>95</v>
      </c>
      <c r="P47" s="9" t="s">
        <v>82</v>
      </c>
      <c r="Q47" s="15">
        <v>859</v>
      </c>
      <c r="R47" s="9"/>
      <c r="S47" s="9"/>
      <c r="T47" s="10"/>
      <c r="U47" s="9"/>
      <c r="V47" s="9" t="s">
        <v>121</v>
      </c>
      <c r="W47" s="10">
        <v>1012</v>
      </c>
      <c r="X47" s="9"/>
      <c r="Y47" s="9" t="s">
        <v>121</v>
      </c>
      <c r="Z47" s="10">
        <v>1027</v>
      </c>
      <c r="AA47" s="14">
        <f t="shared" si="0"/>
        <v>859</v>
      </c>
      <c r="AB47" s="24"/>
    </row>
    <row r="48" spans="1:28" x14ac:dyDescent="0.25">
      <c r="A48" s="5">
        <v>45</v>
      </c>
      <c r="B48" s="5" t="s">
        <v>48</v>
      </c>
      <c r="C48" s="6">
        <v>80</v>
      </c>
      <c r="D48" s="7">
        <v>2640</v>
      </c>
      <c r="E48" s="8">
        <v>211200</v>
      </c>
      <c r="F48" s="9"/>
      <c r="G48" s="9"/>
      <c r="H48" s="10"/>
      <c r="I48" s="9"/>
      <c r="J48" s="9"/>
      <c r="K48" s="10"/>
      <c r="L48" s="9" t="s">
        <v>76</v>
      </c>
      <c r="M48" s="9" t="s">
        <v>82</v>
      </c>
      <c r="N48" s="15">
        <v>2580</v>
      </c>
      <c r="O48" s="9"/>
      <c r="P48" s="9"/>
      <c r="Q48" s="10"/>
      <c r="R48" s="9"/>
      <c r="S48" s="9"/>
      <c r="T48" s="10"/>
      <c r="U48" s="9"/>
      <c r="V48" s="9" t="s">
        <v>121</v>
      </c>
      <c r="W48" s="10">
        <v>3375</v>
      </c>
      <c r="X48" s="9"/>
      <c r="Y48" s="9" t="s">
        <v>121</v>
      </c>
      <c r="Z48" s="10">
        <v>2925</v>
      </c>
      <c r="AA48" s="14">
        <f t="shared" si="0"/>
        <v>2580</v>
      </c>
      <c r="AB48" s="24"/>
    </row>
    <row r="49" spans="1:28" x14ac:dyDescent="0.25">
      <c r="A49" s="5">
        <v>46</v>
      </c>
      <c r="B49" s="5" t="s">
        <v>49</v>
      </c>
      <c r="C49" s="6">
        <v>100</v>
      </c>
      <c r="D49" s="7">
        <v>1270</v>
      </c>
      <c r="E49" s="8">
        <v>127000</v>
      </c>
      <c r="F49" s="9" t="s">
        <v>89</v>
      </c>
      <c r="G49" s="9" t="s">
        <v>67</v>
      </c>
      <c r="H49" s="10">
        <v>1370</v>
      </c>
      <c r="I49" s="9"/>
      <c r="J49" s="9" t="s">
        <v>84</v>
      </c>
      <c r="K49" s="10">
        <v>1240</v>
      </c>
      <c r="L49" s="9" t="s">
        <v>95</v>
      </c>
      <c r="M49" s="9" t="s">
        <v>82</v>
      </c>
      <c r="N49" s="10">
        <v>1240</v>
      </c>
      <c r="O49" s="9" t="s">
        <v>89</v>
      </c>
      <c r="P49" s="9" t="s">
        <v>82</v>
      </c>
      <c r="Q49" s="10">
        <v>1199</v>
      </c>
      <c r="R49" s="9" t="s">
        <v>89</v>
      </c>
      <c r="S49" s="9" t="s">
        <v>82</v>
      </c>
      <c r="T49" s="15">
        <v>1189</v>
      </c>
      <c r="U49" s="9"/>
      <c r="V49" s="9"/>
      <c r="W49" s="10"/>
      <c r="X49" s="9"/>
      <c r="Y49" s="9" t="s">
        <v>121</v>
      </c>
      <c r="Z49" s="10">
        <v>1360</v>
      </c>
      <c r="AA49" s="14">
        <f t="shared" si="0"/>
        <v>1189</v>
      </c>
      <c r="AB49" s="24"/>
    </row>
    <row r="50" spans="1:28" x14ac:dyDescent="0.25">
      <c r="A50" s="5">
        <v>47</v>
      </c>
      <c r="B50" s="5" t="s">
        <v>50</v>
      </c>
      <c r="C50" s="6">
        <v>500</v>
      </c>
      <c r="D50" s="7">
        <v>442</v>
      </c>
      <c r="E50" s="8">
        <v>221000</v>
      </c>
      <c r="F50" s="9"/>
      <c r="G50" s="9"/>
      <c r="H50" s="10"/>
      <c r="I50" s="9"/>
      <c r="J50" s="9"/>
      <c r="K50" s="10"/>
      <c r="L50" s="9"/>
      <c r="M50" s="9"/>
      <c r="N50" s="10"/>
      <c r="O50" s="9" t="s">
        <v>95</v>
      </c>
      <c r="P50" s="9" t="s">
        <v>82</v>
      </c>
      <c r="Q50" s="15">
        <v>439</v>
      </c>
      <c r="R50" s="9"/>
      <c r="S50" s="9"/>
      <c r="T50" s="10"/>
      <c r="U50" s="9"/>
      <c r="V50" s="9" t="s">
        <v>121</v>
      </c>
      <c r="W50" s="10">
        <v>675</v>
      </c>
      <c r="X50" s="9"/>
      <c r="Y50" s="9" t="s">
        <v>121</v>
      </c>
      <c r="Z50" s="10">
        <v>624</v>
      </c>
      <c r="AA50" s="14">
        <f t="shared" si="0"/>
        <v>439</v>
      </c>
      <c r="AB50" s="24"/>
    </row>
    <row r="51" spans="1:28" ht="22.5" x14ac:dyDescent="0.25">
      <c r="A51" s="5">
        <v>48</v>
      </c>
      <c r="B51" s="1" t="s">
        <v>51</v>
      </c>
      <c r="C51" s="6">
        <v>400</v>
      </c>
      <c r="D51" s="7">
        <v>3610</v>
      </c>
      <c r="E51" s="8">
        <v>1444000</v>
      </c>
      <c r="F51" s="9"/>
      <c r="G51" s="9"/>
      <c r="H51" s="10"/>
      <c r="I51" s="9"/>
      <c r="J51" s="9"/>
      <c r="K51" s="10"/>
      <c r="L51" s="9"/>
      <c r="M51" s="9"/>
      <c r="N51" s="10"/>
      <c r="O51" s="9" t="s">
        <v>110</v>
      </c>
      <c r="P51" s="9" t="s">
        <v>82</v>
      </c>
      <c r="Q51" s="15">
        <v>3563</v>
      </c>
      <c r="R51" s="9"/>
      <c r="S51" s="9"/>
      <c r="T51" s="10"/>
      <c r="U51" s="9"/>
      <c r="V51" s="9" t="s">
        <v>121</v>
      </c>
      <c r="W51" s="10">
        <v>10800</v>
      </c>
      <c r="X51" s="9"/>
      <c r="Y51" s="9" t="s">
        <v>121</v>
      </c>
      <c r="Z51" s="10">
        <v>4025</v>
      </c>
      <c r="AA51" s="14">
        <f t="shared" si="0"/>
        <v>3563</v>
      </c>
      <c r="AB51" s="24"/>
    </row>
    <row r="52" spans="1:28" x14ac:dyDescent="0.25">
      <c r="A52" s="5">
        <v>49</v>
      </c>
      <c r="B52" s="5" t="s">
        <v>52</v>
      </c>
      <c r="C52" s="6">
        <v>120</v>
      </c>
      <c r="D52" s="7">
        <v>3600</v>
      </c>
      <c r="E52" s="8">
        <v>432000</v>
      </c>
      <c r="F52" s="9"/>
      <c r="G52" s="9"/>
      <c r="H52" s="10"/>
      <c r="I52" s="9"/>
      <c r="J52" s="9"/>
      <c r="K52" s="10"/>
      <c r="L52" s="9"/>
      <c r="M52" s="9"/>
      <c r="N52" s="10"/>
      <c r="O52" s="9"/>
      <c r="P52" s="9"/>
      <c r="Q52" s="10"/>
      <c r="R52" s="9"/>
      <c r="S52" s="9"/>
      <c r="T52" s="10"/>
      <c r="U52" s="9"/>
      <c r="V52" s="9"/>
      <c r="W52" s="10"/>
      <c r="X52" s="9"/>
      <c r="Y52" s="9" t="s">
        <v>122</v>
      </c>
      <c r="Z52" s="10">
        <v>10056</v>
      </c>
      <c r="AA52" s="14"/>
      <c r="AB52" s="24"/>
    </row>
    <row r="53" spans="1:28" ht="22.5" x14ac:dyDescent="0.25">
      <c r="A53" s="5">
        <v>50</v>
      </c>
      <c r="B53" s="1" t="s">
        <v>53</v>
      </c>
      <c r="C53" s="6">
        <v>200</v>
      </c>
      <c r="D53" s="7">
        <v>1235</v>
      </c>
      <c r="E53" s="8">
        <v>247000</v>
      </c>
      <c r="F53" s="9"/>
      <c r="G53" s="9"/>
      <c r="H53" s="10"/>
      <c r="I53" s="9"/>
      <c r="J53" s="9"/>
      <c r="K53" s="10"/>
      <c r="L53" s="9"/>
      <c r="M53" s="9"/>
      <c r="N53" s="10"/>
      <c r="O53" s="9" t="s">
        <v>111</v>
      </c>
      <c r="P53" s="9" t="s">
        <v>112</v>
      </c>
      <c r="Q53" s="15">
        <v>1094</v>
      </c>
      <c r="R53" s="9"/>
      <c r="S53" s="9"/>
      <c r="T53" s="10"/>
      <c r="U53" s="9"/>
      <c r="V53" s="9" t="s">
        <v>82</v>
      </c>
      <c r="W53" s="10">
        <v>1215</v>
      </c>
      <c r="X53" s="9"/>
      <c r="Y53" s="9"/>
      <c r="Z53" s="10"/>
      <c r="AA53" s="14">
        <f t="shared" si="0"/>
        <v>1094</v>
      </c>
      <c r="AB53" s="24"/>
    </row>
    <row r="54" spans="1:28" x14ac:dyDescent="0.25">
      <c r="A54" s="5">
        <v>51</v>
      </c>
      <c r="B54" s="5" t="s">
        <v>54</v>
      </c>
      <c r="C54" s="6">
        <v>70</v>
      </c>
      <c r="D54" s="7">
        <v>1916</v>
      </c>
      <c r="E54" s="8">
        <v>134120</v>
      </c>
      <c r="F54" s="9"/>
      <c r="G54" s="9"/>
      <c r="H54" s="10"/>
      <c r="I54" s="9"/>
      <c r="J54" s="9"/>
      <c r="K54" s="10"/>
      <c r="L54" s="9"/>
      <c r="M54" s="9"/>
      <c r="N54" s="10"/>
      <c r="O54" s="9"/>
      <c r="P54" s="9"/>
      <c r="Q54" s="10"/>
      <c r="R54" s="9" t="s">
        <v>118</v>
      </c>
      <c r="S54" s="9" t="s">
        <v>82</v>
      </c>
      <c r="T54" s="15">
        <v>1881</v>
      </c>
      <c r="U54" s="9"/>
      <c r="V54" s="9" t="s">
        <v>122</v>
      </c>
      <c r="W54" s="10">
        <v>3213</v>
      </c>
      <c r="X54" s="9"/>
      <c r="Y54" s="9"/>
      <c r="Z54" s="10"/>
      <c r="AA54" s="14">
        <f t="shared" si="0"/>
        <v>1881</v>
      </c>
      <c r="AB54" s="24"/>
    </row>
    <row r="55" spans="1:28" x14ac:dyDescent="0.25">
      <c r="A55" s="5">
        <v>52</v>
      </c>
      <c r="B55" s="5" t="s">
        <v>55</v>
      </c>
      <c r="C55" s="6">
        <v>50</v>
      </c>
      <c r="D55" s="7">
        <v>5838</v>
      </c>
      <c r="E55" s="8">
        <v>291900</v>
      </c>
      <c r="F55" s="9"/>
      <c r="G55" s="9"/>
      <c r="H55" s="10"/>
      <c r="I55" s="9"/>
      <c r="J55" s="9"/>
      <c r="K55" s="10"/>
      <c r="L55" s="9"/>
      <c r="M55" s="9"/>
      <c r="N55" s="10"/>
      <c r="O55" s="9"/>
      <c r="P55" s="9"/>
      <c r="Q55" s="10"/>
      <c r="R55" s="9"/>
      <c r="S55" s="9"/>
      <c r="T55" s="10"/>
      <c r="U55" s="9"/>
      <c r="V55" s="9" t="s">
        <v>122</v>
      </c>
      <c r="W55" s="10">
        <v>7872</v>
      </c>
      <c r="X55" s="9"/>
      <c r="Y55" s="9" t="s">
        <v>123</v>
      </c>
      <c r="Z55" s="10">
        <v>7487</v>
      </c>
      <c r="AA55" s="14"/>
      <c r="AB55" s="24"/>
    </row>
    <row r="56" spans="1:28" x14ac:dyDescent="0.25">
      <c r="A56" s="5">
        <v>53</v>
      </c>
      <c r="B56" s="5" t="s">
        <v>56</v>
      </c>
      <c r="C56" s="6">
        <v>1</v>
      </c>
      <c r="D56" s="7">
        <v>236951</v>
      </c>
      <c r="E56" s="8">
        <v>236951</v>
      </c>
      <c r="F56" s="9"/>
      <c r="G56" s="9"/>
      <c r="H56" s="10"/>
      <c r="I56" s="9"/>
      <c r="J56" s="9"/>
      <c r="K56" s="10"/>
      <c r="L56" s="9"/>
      <c r="M56" s="9"/>
      <c r="N56" s="10"/>
      <c r="O56" s="9"/>
      <c r="P56" s="9"/>
      <c r="Q56" s="10"/>
      <c r="R56" s="9"/>
      <c r="S56" s="9"/>
      <c r="T56" s="10"/>
      <c r="U56" s="9"/>
      <c r="V56" s="9" t="s">
        <v>122</v>
      </c>
      <c r="W56" s="10">
        <v>257040</v>
      </c>
      <c r="X56" s="9"/>
      <c r="Y56" s="9"/>
      <c r="Z56" s="10"/>
      <c r="AA56" s="14"/>
      <c r="AB56" s="24"/>
    </row>
    <row r="57" spans="1:28" x14ac:dyDescent="0.25">
      <c r="A57" s="5">
        <v>54</v>
      </c>
      <c r="B57" s="5" t="s">
        <v>57</v>
      </c>
      <c r="C57" s="6">
        <v>1</v>
      </c>
      <c r="D57" s="7">
        <v>179270</v>
      </c>
      <c r="E57" s="8">
        <v>179270</v>
      </c>
      <c r="F57" s="9"/>
      <c r="G57" s="9"/>
      <c r="H57" s="10"/>
      <c r="I57" s="9"/>
      <c r="J57" s="9"/>
      <c r="K57" s="10"/>
      <c r="L57" s="9" t="s">
        <v>78</v>
      </c>
      <c r="M57" s="9" t="s">
        <v>82</v>
      </c>
      <c r="N57" s="15">
        <v>179170</v>
      </c>
      <c r="O57" s="9"/>
      <c r="P57" s="9"/>
      <c r="Q57" s="10"/>
      <c r="R57" s="9"/>
      <c r="S57" s="9"/>
      <c r="T57" s="10"/>
      <c r="U57" s="9"/>
      <c r="V57" s="9" t="s">
        <v>122</v>
      </c>
      <c r="W57" s="10">
        <v>257040</v>
      </c>
      <c r="X57" s="9"/>
      <c r="Y57" s="9"/>
      <c r="Z57" s="10"/>
      <c r="AA57" s="14">
        <f t="shared" si="0"/>
        <v>179170</v>
      </c>
      <c r="AB57" s="24"/>
    </row>
    <row r="58" spans="1:28" x14ac:dyDescent="0.25">
      <c r="A58" s="5">
        <v>55</v>
      </c>
      <c r="B58" s="5" t="s">
        <v>58</v>
      </c>
      <c r="C58" s="6">
        <v>1</v>
      </c>
      <c r="D58" s="7">
        <v>200800</v>
      </c>
      <c r="E58" s="8">
        <v>200800</v>
      </c>
      <c r="F58" s="9"/>
      <c r="G58" s="9"/>
      <c r="H58" s="10"/>
      <c r="I58" s="9"/>
      <c r="J58" s="9"/>
      <c r="K58" s="10"/>
      <c r="L58" s="9" t="s">
        <v>78</v>
      </c>
      <c r="M58" s="9" t="s">
        <v>82</v>
      </c>
      <c r="N58" s="15">
        <v>200000</v>
      </c>
      <c r="O58" s="9"/>
      <c r="P58" s="9"/>
      <c r="Q58" s="10"/>
      <c r="R58" s="9"/>
      <c r="S58" s="9"/>
      <c r="T58" s="10"/>
      <c r="U58" s="9"/>
      <c r="V58" s="9" t="s">
        <v>122</v>
      </c>
      <c r="W58" s="10">
        <v>257040</v>
      </c>
      <c r="X58" s="9"/>
      <c r="Y58" s="9"/>
      <c r="Z58" s="10"/>
      <c r="AA58" s="14">
        <f t="shared" si="0"/>
        <v>200000</v>
      </c>
      <c r="AB58" s="24"/>
    </row>
    <row r="59" spans="1:28" x14ac:dyDescent="0.25">
      <c r="A59" s="5">
        <v>56</v>
      </c>
      <c r="B59" s="5" t="s">
        <v>59</v>
      </c>
      <c r="C59" s="6">
        <v>140</v>
      </c>
      <c r="D59" s="7">
        <v>3036.13</v>
      </c>
      <c r="E59" s="8">
        <v>425058.2</v>
      </c>
      <c r="F59" s="9" t="s">
        <v>76</v>
      </c>
      <c r="G59" s="9" t="s">
        <v>69</v>
      </c>
      <c r="H59" s="10">
        <v>4395</v>
      </c>
      <c r="I59" s="9"/>
      <c r="J59" s="9"/>
      <c r="K59" s="10"/>
      <c r="L59" s="9" t="s">
        <v>76</v>
      </c>
      <c r="M59" s="9" t="s">
        <v>84</v>
      </c>
      <c r="N59" s="15">
        <v>2695</v>
      </c>
      <c r="O59" s="9" t="s">
        <v>106</v>
      </c>
      <c r="P59" s="9" t="s">
        <v>84</v>
      </c>
      <c r="Q59" s="10">
        <v>2975</v>
      </c>
      <c r="R59" s="9"/>
      <c r="S59" s="9"/>
      <c r="T59" s="10"/>
      <c r="U59" s="9"/>
      <c r="V59" s="9" t="s">
        <v>122</v>
      </c>
      <c r="W59" s="10">
        <v>4498</v>
      </c>
      <c r="X59" s="9"/>
      <c r="Y59" s="9" t="s">
        <v>122</v>
      </c>
      <c r="Z59" s="10">
        <v>4100</v>
      </c>
      <c r="AA59" s="14">
        <f t="shared" si="0"/>
        <v>2695</v>
      </c>
      <c r="AB59" s="24"/>
    </row>
    <row r="60" spans="1:28" x14ac:dyDescent="0.25">
      <c r="A60" s="28"/>
      <c r="B60" s="28"/>
      <c r="C60" s="28"/>
      <c r="D60" s="28"/>
      <c r="E60" s="28"/>
    </row>
    <row r="61" spans="1:28" x14ac:dyDescent="0.25">
      <c r="A61" s="28" t="s">
        <v>60</v>
      </c>
      <c r="B61" s="28"/>
      <c r="C61" s="28"/>
      <c r="D61" s="28"/>
      <c r="E61" s="8">
        <v>98036667.200000003</v>
      </c>
    </row>
  </sheetData>
  <mergeCells count="9">
    <mergeCell ref="R2:T2"/>
    <mergeCell ref="U2:W2"/>
    <mergeCell ref="X2:Z2"/>
    <mergeCell ref="A60:E60"/>
    <mergeCell ref="A61:D61"/>
    <mergeCell ref="F2:H2"/>
    <mergeCell ref="I2:K2"/>
    <mergeCell ref="L2:N2"/>
    <mergeCell ref="O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workbookViewId="0">
      <selection activeCell="A27" sqref="A27"/>
    </sheetView>
  </sheetViews>
  <sheetFormatPr baseColWidth="10" defaultRowHeight="15" x14ac:dyDescent="0.25"/>
  <cols>
    <col min="1" max="1" width="6" customWidth="1"/>
    <col min="2" max="2" width="24.7109375" customWidth="1"/>
  </cols>
  <sheetData>
    <row r="3" spans="1:3" x14ac:dyDescent="0.25">
      <c r="A3" s="2" t="s">
        <v>0</v>
      </c>
      <c r="B3" s="2" t="s">
        <v>1</v>
      </c>
      <c r="C3" s="3" t="s">
        <v>61</v>
      </c>
    </row>
    <row r="4" spans="1:3" x14ac:dyDescent="0.25">
      <c r="A4" s="5">
        <v>1</v>
      </c>
      <c r="B4" s="5" t="s">
        <v>5</v>
      </c>
      <c r="C4" s="6">
        <v>25</v>
      </c>
    </row>
    <row r="5" spans="1:3" x14ac:dyDescent="0.25">
      <c r="A5" s="5">
        <v>2</v>
      </c>
      <c r="B5" s="5" t="s">
        <v>11</v>
      </c>
      <c r="C5" s="6">
        <v>250</v>
      </c>
    </row>
    <row r="6" spans="1:3" x14ac:dyDescent="0.25">
      <c r="A6" s="5">
        <v>3</v>
      </c>
      <c r="B6" s="5" t="s">
        <v>12</v>
      </c>
      <c r="C6" s="6">
        <v>100</v>
      </c>
    </row>
    <row r="7" spans="1:3" x14ac:dyDescent="0.25">
      <c r="A7" s="5">
        <v>4</v>
      </c>
      <c r="B7" s="5" t="s">
        <v>15</v>
      </c>
      <c r="C7" s="6">
        <v>90</v>
      </c>
    </row>
    <row r="8" spans="1:3" x14ac:dyDescent="0.25">
      <c r="A8" s="5">
        <v>5</v>
      </c>
      <c r="B8" s="5" t="s">
        <v>16</v>
      </c>
      <c r="C8" s="6">
        <v>4</v>
      </c>
    </row>
    <row r="9" spans="1:3" ht="75" x14ac:dyDescent="0.25">
      <c r="A9" s="5">
        <v>6</v>
      </c>
      <c r="B9" s="1" t="s">
        <v>18</v>
      </c>
      <c r="C9" s="6">
        <v>200</v>
      </c>
    </row>
    <row r="10" spans="1:3" ht="54" x14ac:dyDescent="0.25">
      <c r="A10" s="5">
        <v>7</v>
      </c>
      <c r="B10" s="1" t="s">
        <v>19</v>
      </c>
      <c r="C10" s="6">
        <v>1000</v>
      </c>
    </row>
    <row r="11" spans="1:3" x14ac:dyDescent="0.25">
      <c r="A11" s="5">
        <v>8</v>
      </c>
      <c r="B11" s="5" t="s">
        <v>21</v>
      </c>
      <c r="C11" s="6">
        <v>1000</v>
      </c>
    </row>
    <row r="12" spans="1:3" x14ac:dyDescent="0.25">
      <c r="A12" s="5">
        <v>9</v>
      </c>
      <c r="B12" s="5" t="s">
        <v>23</v>
      </c>
      <c r="C12" s="6">
        <v>200</v>
      </c>
    </row>
    <row r="13" spans="1:3" x14ac:dyDescent="0.25">
      <c r="A13" s="5">
        <v>10</v>
      </c>
      <c r="B13" s="5" t="s">
        <v>24</v>
      </c>
      <c r="C13" s="6">
        <v>5</v>
      </c>
    </row>
    <row r="14" spans="1:3" x14ac:dyDescent="0.25">
      <c r="A14" s="5">
        <v>11</v>
      </c>
      <c r="B14" s="5" t="s">
        <v>26</v>
      </c>
      <c r="C14" s="6">
        <v>20</v>
      </c>
    </row>
    <row r="15" spans="1:3" x14ac:dyDescent="0.25">
      <c r="A15" s="5">
        <v>12</v>
      </c>
      <c r="B15" s="5" t="s">
        <v>31</v>
      </c>
      <c r="C15" s="6">
        <v>43000</v>
      </c>
    </row>
    <row r="16" spans="1:3" x14ac:dyDescent="0.25">
      <c r="A16" s="5">
        <v>13</v>
      </c>
      <c r="B16" s="5" t="s">
        <v>32</v>
      </c>
      <c r="C16" s="6">
        <v>100</v>
      </c>
    </row>
    <row r="17" spans="1:3" x14ac:dyDescent="0.25">
      <c r="A17" s="5">
        <v>14</v>
      </c>
      <c r="B17" s="5" t="s">
        <v>37</v>
      </c>
      <c r="C17" s="6">
        <v>5</v>
      </c>
    </row>
    <row r="18" spans="1:3" x14ac:dyDescent="0.25">
      <c r="A18" s="5">
        <v>15</v>
      </c>
      <c r="B18" s="5" t="s">
        <v>38</v>
      </c>
      <c r="C18" s="6">
        <v>100</v>
      </c>
    </row>
    <row r="19" spans="1:3" x14ac:dyDescent="0.25">
      <c r="A19" s="5">
        <v>16</v>
      </c>
      <c r="B19" s="5" t="s">
        <v>41</v>
      </c>
      <c r="C19" s="6">
        <v>100</v>
      </c>
    </row>
    <row r="20" spans="1:3" x14ac:dyDescent="0.25">
      <c r="A20" s="5">
        <v>17</v>
      </c>
      <c r="B20" s="5" t="s">
        <v>43</v>
      </c>
      <c r="C20" s="6">
        <v>5</v>
      </c>
    </row>
    <row r="21" spans="1:3" ht="43.5" x14ac:dyDescent="0.25">
      <c r="A21" s="5">
        <v>18</v>
      </c>
      <c r="B21" s="1" t="s">
        <v>44</v>
      </c>
      <c r="C21" s="6">
        <v>5</v>
      </c>
    </row>
    <row r="22" spans="1:3" x14ac:dyDescent="0.25">
      <c r="A22" s="5">
        <v>19</v>
      </c>
      <c r="B22" s="5" t="s">
        <v>52</v>
      </c>
      <c r="C22" s="6">
        <v>120</v>
      </c>
    </row>
    <row r="23" spans="1:3" x14ac:dyDescent="0.25">
      <c r="A23" s="5">
        <v>20</v>
      </c>
      <c r="B23" s="5" t="s">
        <v>55</v>
      </c>
      <c r="C23" s="6">
        <v>50</v>
      </c>
    </row>
    <row r="24" spans="1:3" x14ac:dyDescent="0.25">
      <c r="A24" s="5">
        <v>21</v>
      </c>
      <c r="B24" s="5" t="s">
        <v>56</v>
      </c>
      <c r="C24" s="6">
        <v>1</v>
      </c>
    </row>
    <row r="25" spans="1:3" ht="33" x14ac:dyDescent="0.25">
      <c r="A25" s="5">
        <v>22</v>
      </c>
      <c r="B25" s="1" t="s">
        <v>6</v>
      </c>
      <c r="C25" s="6">
        <v>40</v>
      </c>
    </row>
    <row r="26" spans="1:3" x14ac:dyDescent="0.25">
      <c r="A26" s="5">
        <v>23</v>
      </c>
      <c r="B26" s="5" t="s">
        <v>46</v>
      </c>
      <c r="C26" s="6"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A2" sqref="A2:G5"/>
    </sheetView>
  </sheetViews>
  <sheetFormatPr baseColWidth="10" defaultRowHeight="15" x14ac:dyDescent="0.25"/>
  <cols>
    <col min="1" max="1" width="5.140625" customWidth="1"/>
    <col min="2" max="2" width="26" customWidth="1"/>
  </cols>
  <sheetData>
    <row r="2" spans="1:7" x14ac:dyDescent="0.25">
      <c r="A2" s="27" t="s">
        <v>128</v>
      </c>
      <c r="B2" s="27"/>
      <c r="C2" s="27"/>
      <c r="D2" s="27"/>
      <c r="E2" s="27"/>
      <c r="F2" s="27"/>
      <c r="G2" s="27"/>
    </row>
    <row r="3" spans="1:7" x14ac:dyDescent="0.25">
      <c r="A3" s="2" t="s">
        <v>0</v>
      </c>
      <c r="B3" s="2" t="s">
        <v>1</v>
      </c>
      <c r="C3" s="3" t="s">
        <v>61</v>
      </c>
      <c r="D3" s="12" t="s">
        <v>62</v>
      </c>
      <c r="E3" s="12" t="s">
        <v>63</v>
      </c>
      <c r="F3" s="12" t="s">
        <v>64</v>
      </c>
      <c r="G3" s="13" t="s">
        <v>127</v>
      </c>
    </row>
    <row r="4" spans="1:7" ht="22.5" x14ac:dyDescent="0.25">
      <c r="A4" s="5">
        <v>1</v>
      </c>
      <c r="B4" s="1" t="s">
        <v>34</v>
      </c>
      <c r="C4" s="17">
        <v>5</v>
      </c>
      <c r="D4" s="18" t="s">
        <v>81</v>
      </c>
      <c r="E4" s="18" t="s">
        <v>82</v>
      </c>
      <c r="F4" s="19">
        <v>161429</v>
      </c>
      <c r="G4" s="10">
        <f>F4*C4</f>
        <v>807145</v>
      </c>
    </row>
    <row r="5" spans="1:7" x14ac:dyDescent="0.25">
      <c r="F5" s="12" t="s">
        <v>60</v>
      </c>
      <c r="G5" s="20">
        <f>G4</f>
        <v>807145</v>
      </c>
    </row>
  </sheetData>
  <mergeCells count="1">
    <mergeCell ref="A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workbookViewId="0">
      <selection activeCell="C11" sqref="C11"/>
    </sheetView>
  </sheetViews>
  <sheetFormatPr baseColWidth="10" defaultRowHeight="15" x14ac:dyDescent="0.25"/>
  <cols>
    <col min="1" max="1" width="5.7109375" customWidth="1"/>
    <col min="2" max="2" width="28.140625" customWidth="1"/>
  </cols>
  <sheetData>
    <row r="2" spans="1:7" x14ac:dyDescent="0.25">
      <c r="A2" s="27" t="s">
        <v>128</v>
      </c>
      <c r="B2" s="27"/>
      <c r="C2" s="27"/>
      <c r="D2" s="27"/>
      <c r="E2" s="27"/>
      <c r="F2" s="27"/>
      <c r="G2" s="27"/>
    </row>
    <row r="3" spans="1:7" x14ac:dyDescent="0.25">
      <c r="A3" s="2" t="s">
        <v>0</v>
      </c>
      <c r="B3" s="2" t="s">
        <v>1</v>
      </c>
      <c r="C3" s="3" t="s">
        <v>61</v>
      </c>
      <c r="D3" s="21" t="s">
        <v>63</v>
      </c>
      <c r="E3" s="12" t="s">
        <v>64</v>
      </c>
      <c r="F3" s="11" t="s">
        <v>127</v>
      </c>
      <c r="G3" s="11" t="s">
        <v>129</v>
      </c>
    </row>
    <row r="4" spans="1:7" x14ac:dyDescent="0.25">
      <c r="A4" s="5">
        <v>1</v>
      </c>
      <c r="B4" s="5" t="s">
        <v>33</v>
      </c>
      <c r="C4" s="17">
        <v>200</v>
      </c>
      <c r="D4" s="22" t="s">
        <v>84</v>
      </c>
      <c r="E4" s="16">
        <v>890</v>
      </c>
      <c r="F4" s="10">
        <f>E4*C4</f>
        <v>178000</v>
      </c>
      <c r="G4" s="10">
        <f>F4*19%</f>
        <v>33820</v>
      </c>
    </row>
    <row r="5" spans="1:7" x14ac:dyDescent="0.25">
      <c r="A5" s="5">
        <v>2</v>
      </c>
      <c r="B5" s="5" t="s">
        <v>39</v>
      </c>
      <c r="C5" s="17">
        <v>744</v>
      </c>
      <c r="D5" s="22" t="s">
        <v>84</v>
      </c>
      <c r="E5" s="16">
        <v>2285</v>
      </c>
      <c r="F5" s="10">
        <f>E5*C5</f>
        <v>1700040</v>
      </c>
      <c r="G5" s="10">
        <f>F5*19%</f>
        <v>323007.59999999998</v>
      </c>
    </row>
    <row r="6" spans="1:7" x14ac:dyDescent="0.25">
      <c r="E6" s="12" t="s">
        <v>130</v>
      </c>
      <c r="F6" s="20">
        <f>SUM(F4:F5)</f>
        <v>1878040</v>
      </c>
      <c r="G6" s="20">
        <f>SUM(G4:G5)</f>
        <v>356827.6</v>
      </c>
    </row>
    <row r="7" spans="1:7" x14ac:dyDescent="0.25">
      <c r="E7" s="12" t="s">
        <v>129</v>
      </c>
      <c r="F7" s="20">
        <f>G6</f>
        <v>356827.6</v>
      </c>
      <c r="G7" s="20"/>
    </row>
    <row r="8" spans="1:7" x14ac:dyDescent="0.25">
      <c r="E8" s="12" t="s">
        <v>60</v>
      </c>
      <c r="F8" s="20">
        <f>SUM(F6:F7)</f>
        <v>2234867.6</v>
      </c>
      <c r="G8" s="20"/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opLeftCell="A7" workbookViewId="0">
      <selection activeCell="A4" sqref="A4:A21"/>
    </sheetView>
  </sheetViews>
  <sheetFormatPr baseColWidth="10" defaultRowHeight="15" x14ac:dyDescent="0.25"/>
  <cols>
    <col min="1" max="1" width="6.85546875" customWidth="1"/>
    <col min="2" max="2" width="30.28515625" customWidth="1"/>
  </cols>
  <sheetData>
    <row r="2" spans="1:8" x14ac:dyDescent="0.25">
      <c r="A2" s="27" t="s">
        <v>128</v>
      </c>
      <c r="B2" s="27"/>
      <c r="C2" s="27"/>
      <c r="D2" s="27"/>
      <c r="E2" s="27"/>
      <c r="F2" s="27"/>
      <c r="G2" s="27"/>
      <c r="H2" s="27"/>
    </row>
    <row r="3" spans="1:8" x14ac:dyDescent="0.25">
      <c r="A3" s="2" t="s">
        <v>0</v>
      </c>
      <c r="B3" s="2" t="s">
        <v>1</v>
      </c>
      <c r="C3" s="3" t="s">
        <v>61</v>
      </c>
      <c r="D3" s="12" t="s">
        <v>62</v>
      </c>
      <c r="E3" s="12" t="s">
        <v>63</v>
      </c>
      <c r="F3" s="12" t="s">
        <v>64</v>
      </c>
      <c r="G3" s="23" t="s">
        <v>127</v>
      </c>
      <c r="H3" s="23" t="s">
        <v>129</v>
      </c>
    </row>
    <row r="4" spans="1:8" ht="33" x14ac:dyDescent="0.25">
      <c r="A4" s="5">
        <v>1</v>
      </c>
      <c r="B4" s="1" t="s">
        <v>4</v>
      </c>
      <c r="C4" s="17">
        <v>300</v>
      </c>
      <c r="D4" s="18" t="s">
        <v>93</v>
      </c>
      <c r="E4" s="18" t="s">
        <v>84</v>
      </c>
      <c r="F4" s="16">
        <v>218</v>
      </c>
      <c r="G4" s="10">
        <f>F4*C4</f>
        <v>65400</v>
      </c>
      <c r="H4" s="10">
        <f>G4*19%</f>
        <v>12426</v>
      </c>
    </row>
    <row r="5" spans="1:8" x14ac:dyDescent="0.25">
      <c r="A5" s="5">
        <v>2</v>
      </c>
      <c r="B5" s="5" t="s">
        <v>8</v>
      </c>
      <c r="C5" s="17">
        <v>200</v>
      </c>
      <c r="D5" s="18" t="s">
        <v>79</v>
      </c>
      <c r="E5" s="18" t="s">
        <v>84</v>
      </c>
      <c r="F5" s="16">
        <v>2775</v>
      </c>
      <c r="G5" s="10">
        <f t="shared" ref="G5:G21" si="0">F5*C5</f>
        <v>555000</v>
      </c>
      <c r="H5" s="10">
        <f t="shared" ref="H5:H8" si="1">G5*19%</f>
        <v>105450</v>
      </c>
    </row>
    <row r="6" spans="1:8" ht="33" x14ac:dyDescent="0.25">
      <c r="A6" s="5">
        <v>3</v>
      </c>
      <c r="B6" s="1" t="s">
        <v>9</v>
      </c>
      <c r="C6" s="17">
        <v>500</v>
      </c>
      <c r="D6" s="18" t="s">
        <v>70</v>
      </c>
      <c r="E6" s="18" t="s">
        <v>84</v>
      </c>
      <c r="F6" s="16">
        <v>269</v>
      </c>
      <c r="G6" s="10">
        <f t="shared" si="0"/>
        <v>134500</v>
      </c>
      <c r="H6" s="10">
        <f t="shared" si="1"/>
        <v>25555</v>
      </c>
    </row>
    <row r="7" spans="1:8" ht="22.5" x14ac:dyDescent="0.25">
      <c r="A7" s="5">
        <v>4</v>
      </c>
      <c r="B7" s="1" t="s">
        <v>10</v>
      </c>
      <c r="C7" s="17">
        <v>80</v>
      </c>
      <c r="D7" s="18" t="s">
        <v>70</v>
      </c>
      <c r="E7" s="18" t="s">
        <v>84</v>
      </c>
      <c r="F7" s="16">
        <v>8738</v>
      </c>
      <c r="G7" s="10">
        <f t="shared" si="0"/>
        <v>699040</v>
      </c>
      <c r="H7" s="10">
        <f t="shared" si="1"/>
        <v>132817.60000000001</v>
      </c>
    </row>
    <row r="8" spans="1:8" x14ac:dyDescent="0.25">
      <c r="A8" s="5">
        <v>5</v>
      </c>
      <c r="B8" s="5" t="s">
        <v>13</v>
      </c>
      <c r="C8" s="17">
        <v>600</v>
      </c>
      <c r="D8" s="18" t="s">
        <v>70</v>
      </c>
      <c r="E8" s="18" t="s">
        <v>84</v>
      </c>
      <c r="F8" s="16">
        <v>1098</v>
      </c>
      <c r="G8" s="10">
        <f t="shared" si="0"/>
        <v>658800</v>
      </c>
      <c r="H8" s="10">
        <f t="shared" si="1"/>
        <v>125172</v>
      </c>
    </row>
    <row r="9" spans="1:8" x14ac:dyDescent="0.25">
      <c r="A9" s="5">
        <v>6</v>
      </c>
      <c r="B9" s="5" t="s">
        <v>17</v>
      </c>
      <c r="C9" s="17">
        <v>150</v>
      </c>
      <c r="D9" s="18" t="s">
        <v>73</v>
      </c>
      <c r="E9" s="18" t="s">
        <v>82</v>
      </c>
      <c r="F9" s="16">
        <v>1512</v>
      </c>
      <c r="G9" s="10">
        <f t="shared" si="0"/>
        <v>226800</v>
      </c>
      <c r="H9" s="10"/>
    </row>
    <row r="10" spans="1:8" x14ac:dyDescent="0.25">
      <c r="A10" s="5">
        <v>7</v>
      </c>
      <c r="B10" s="5" t="s">
        <v>20</v>
      </c>
      <c r="C10" s="17">
        <v>200</v>
      </c>
      <c r="D10" s="18" t="s">
        <v>95</v>
      </c>
      <c r="E10" s="18" t="s">
        <v>82</v>
      </c>
      <c r="F10" s="16">
        <v>1009</v>
      </c>
      <c r="G10" s="10">
        <f t="shared" si="0"/>
        <v>201800</v>
      </c>
      <c r="H10" s="10"/>
    </row>
    <row r="11" spans="1:8" x14ac:dyDescent="0.25">
      <c r="A11" s="5">
        <v>8</v>
      </c>
      <c r="B11" s="5" t="s">
        <v>27</v>
      </c>
      <c r="C11" s="17">
        <v>6</v>
      </c>
      <c r="D11" s="18" t="s">
        <v>78</v>
      </c>
      <c r="E11" s="18" t="s">
        <v>84</v>
      </c>
      <c r="F11" s="16">
        <v>24495</v>
      </c>
      <c r="G11" s="10">
        <f t="shared" si="0"/>
        <v>146970</v>
      </c>
      <c r="H11" s="10">
        <f>G11*19%</f>
        <v>27924.3</v>
      </c>
    </row>
    <row r="12" spans="1:8" x14ac:dyDescent="0.25">
      <c r="A12" s="5">
        <v>9</v>
      </c>
      <c r="B12" s="5" t="s">
        <v>28</v>
      </c>
      <c r="C12" s="17">
        <v>200</v>
      </c>
      <c r="D12" s="18" t="s">
        <v>97</v>
      </c>
      <c r="E12" s="18" t="s">
        <v>84</v>
      </c>
      <c r="F12" s="16">
        <v>340</v>
      </c>
      <c r="G12" s="10">
        <f t="shared" si="0"/>
        <v>68000</v>
      </c>
      <c r="H12" s="10">
        <f t="shared" ref="H12:H15" si="2">G12*19%</f>
        <v>12920</v>
      </c>
    </row>
    <row r="13" spans="1:8" x14ac:dyDescent="0.25">
      <c r="A13" s="5">
        <v>10</v>
      </c>
      <c r="B13" s="5" t="s">
        <v>29</v>
      </c>
      <c r="C13" s="17">
        <v>300</v>
      </c>
      <c r="D13" s="18" t="s">
        <v>70</v>
      </c>
      <c r="E13" s="18" t="s">
        <v>84</v>
      </c>
      <c r="F13" s="16">
        <v>4600</v>
      </c>
      <c r="G13" s="10">
        <f t="shared" si="0"/>
        <v>1380000</v>
      </c>
      <c r="H13" s="10">
        <f t="shared" si="2"/>
        <v>262200</v>
      </c>
    </row>
    <row r="14" spans="1:8" x14ac:dyDescent="0.25">
      <c r="A14" s="5">
        <v>11</v>
      </c>
      <c r="B14" s="5" t="s">
        <v>35</v>
      </c>
      <c r="C14" s="17">
        <v>10</v>
      </c>
      <c r="D14" s="18" t="s">
        <v>70</v>
      </c>
      <c r="E14" s="18" t="s">
        <v>84</v>
      </c>
      <c r="F14" s="16">
        <v>1800</v>
      </c>
      <c r="G14" s="10">
        <f t="shared" si="0"/>
        <v>18000</v>
      </c>
      <c r="H14" s="10">
        <f t="shared" si="2"/>
        <v>3420</v>
      </c>
    </row>
    <row r="15" spans="1:8" x14ac:dyDescent="0.25">
      <c r="A15" s="5">
        <v>12</v>
      </c>
      <c r="B15" s="5" t="s">
        <v>36</v>
      </c>
      <c r="C15" s="17">
        <v>1000</v>
      </c>
      <c r="D15" s="18" t="s">
        <v>76</v>
      </c>
      <c r="E15" s="18" t="s">
        <v>84</v>
      </c>
      <c r="F15" s="16">
        <v>160</v>
      </c>
      <c r="G15" s="10">
        <f t="shared" si="0"/>
        <v>160000</v>
      </c>
      <c r="H15" s="10">
        <f t="shared" si="2"/>
        <v>30400</v>
      </c>
    </row>
    <row r="16" spans="1:8" x14ac:dyDescent="0.25">
      <c r="A16" s="5">
        <v>13</v>
      </c>
      <c r="B16" s="5" t="s">
        <v>42</v>
      </c>
      <c r="C16" s="17">
        <v>100</v>
      </c>
      <c r="D16" s="18" t="s">
        <v>99</v>
      </c>
      <c r="E16" s="18" t="s">
        <v>82</v>
      </c>
      <c r="F16" s="16">
        <v>31413</v>
      </c>
      <c r="G16" s="10">
        <f t="shared" si="0"/>
        <v>3141300</v>
      </c>
      <c r="H16" s="10"/>
    </row>
    <row r="17" spans="1:8" x14ac:dyDescent="0.25">
      <c r="A17" s="5">
        <v>14</v>
      </c>
      <c r="B17" s="5" t="s">
        <v>45</v>
      </c>
      <c r="C17" s="17">
        <v>100</v>
      </c>
      <c r="D17" s="18" t="s">
        <v>100</v>
      </c>
      <c r="E17" s="18" t="s">
        <v>82</v>
      </c>
      <c r="F17" s="16">
        <v>700</v>
      </c>
      <c r="G17" s="10">
        <f t="shared" si="0"/>
        <v>70000</v>
      </c>
      <c r="H17" s="10"/>
    </row>
    <row r="18" spans="1:8" x14ac:dyDescent="0.25">
      <c r="A18" s="5">
        <v>15</v>
      </c>
      <c r="B18" s="5" t="s">
        <v>48</v>
      </c>
      <c r="C18" s="17">
        <v>80</v>
      </c>
      <c r="D18" s="18" t="s">
        <v>76</v>
      </c>
      <c r="E18" s="18" t="s">
        <v>82</v>
      </c>
      <c r="F18" s="16">
        <v>2580</v>
      </c>
      <c r="G18" s="10">
        <f t="shared" si="0"/>
        <v>206400</v>
      </c>
      <c r="H18" s="10"/>
    </row>
    <row r="19" spans="1:8" x14ac:dyDescent="0.25">
      <c r="A19" s="5">
        <v>16</v>
      </c>
      <c r="B19" s="5" t="s">
        <v>57</v>
      </c>
      <c r="C19" s="17">
        <v>1</v>
      </c>
      <c r="D19" s="18" t="s">
        <v>78</v>
      </c>
      <c r="E19" s="18" t="s">
        <v>82</v>
      </c>
      <c r="F19" s="16">
        <v>179170</v>
      </c>
      <c r="G19" s="10">
        <f t="shared" si="0"/>
        <v>179170</v>
      </c>
      <c r="H19" s="10"/>
    </row>
    <row r="20" spans="1:8" x14ac:dyDescent="0.25">
      <c r="A20" s="5">
        <v>17</v>
      </c>
      <c r="B20" s="5" t="s">
        <v>58</v>
      </c>
      <c r="C20" s="17">
        <v>1</v>
      </c>
      <c r="D20" s="18" t="s">
        <v>78</v>
      </c>
      <c r="E20" s="18" t="s">
        <v>82</v>
      </c>
      <c r="F20" s="16">
        <v>200000</v>
      </c>
      <c r="G20" s="10">
        <f t="shared" si="0"/>
        <v>200000</v>
      </c>
      <c r="H20" s="10"/>
    </row>
    <row r="21" spans="1:8" x14ac:dyDescent="0.25">
      <c r="A21" s="5">
        <v>18</v>
      </c>
      <c r="B21" s="5" t="s">
        <v>59</v>
      </c>
      <c r="C21" s="17">
        <v>140</v>
      </c>
      <c r="D21" s="18" t="s">
        <v>76</v>
      </c>
      <c r="E21" s="18" t="s">
        <v>84</v>
      </c>
      <c r="F21" s="16">
        <v>2695</v>
      </c>
      <c r="G21" s="10">
        <f t="shared" si="0"/>
        <v>377300</v>
      </c>
      <c r="H21" s="10">
        <f>G21*19%</f>
        <v>71687</v>
      </c>
    </row>
    <row r="22" spans="1:8" x14ac:dyDescent="0.25">
      <c r="F22" s="12" t="s">
        <v>130</v>
      </c>
      <c r="G22" s="20">
        <f>SUM(G4:G21)</f>
        <v>8488480</v>
      </c>
      <c r="H22" s="20">
        <f>SUM(H4:H21)</f>
        <v>809971.89999999991</v>
      </c>
    </row>
    <row r="23" spans="1:8" x14ac:dyDescent="0.25">
      <c r="F23" s="12" t="s">
        <v>129</v>
      </c>
      <c r="G23" s="20">
        <f>H22</f>
        <v>809971.89999999991</v>
      </c>
      <c r="H23" s="12"/>
    </row>
    <row r="24" spans="1:8" x14ac:dyDescent="0.25">
      <c r="F24" s="12" t="s">
        <v>60</v>
      </c>
      <c r="G24" s="20">
        <f>SUM(G22:G23)</f>
        <v>9298451.9000000004</v>
      </c>
      <c r="H24" s="12"/>
    </row>
  </sheetData>
  <mergeCells count="1"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C14" sqref="C14"/>
    </sheetView>
  </sheetViews>
  <sheetFormatPr baseColWidth="10" defaultRowHeight="15" x14ac:dyDescent="0.25"/>
  <cols>
    <col min="1" max="1" width="5.5703125" customWidth="1"/>
    <col min="2" max="2" width="24.7109375" customWidth="1"/>
    <col min="3" max="3" width="8.85546875" customWidth="1"/>
    <col min="8" max="8" width="9.140625" customWidth="1"/>
  </cols>
  <sheetData>
    <row r="2" spans="1:8" x14ac:dyDescent="0.25">
      <c r="A2" s="27" t="s">
        <v>128</v>
      </c>
      <c r="B2" s="27"/>
      <c r="C2" s="27"/>
      <c r="D2" s="27"/>
      <c r="E2" s="27"/>
      <c r="F2" s="27"/>
      <c r="G2" s="27"/>
      <c r="H2" s="27"/>
    </row>
    <row r="3" spans="1:8" x14ac:dyDescent="0.25">
      <c r="A3" s="2" t="s">
        <v>0</v>
      </c>
      <c r="B3" s="2" t="s">
        <v>1</v>
      </c>
      <c r="C3" s="3" t="s">
        <v>61</v>
      </c>
      <c r="D3" s="12" t="s">
        <v>62</v>
      </c>
      <c r="E3" s="12" t="s">
        <v>63</v>
      </c>
      <c r="F3" s="12" t="s">
        <v>64</v>
      </c>
      <c r="G3" s="23" t="s">
        <v>131</v>
      </c>
      <c r="H3" s="23" t="s">
        <v>129</v>
      </c>
    </row>
    <row r="4" spans="1:8" ht="33" x14ac:dyDescent="0.25">
      <c r="A4" s="5">
        <v>1</v>
      </c>
      <c r="B4" s="1" t="s">
        <v>7</v>
      </c>
      <c r="C4" s="17">
        <v>320</v>
      </c>
      <c r="D4" s="18" t="s">
        <v>102</v>
      </c>
      <c r="E4" s="18" t="s">
        <v>82</v>
      </c>
      <c r="F4" s="25">
        <v>78969</v>
      </c>
      <c r="G4" s="10">
        <f>F4*C4</f>
        <v>25270080</v>
      </c>
      <c r="H4" s="10"/>
    </row>
    <row r="5" spans="1:8" x14ac:dyDescent="0.25">
      <c r="A5" s="5">
        <v>2</v>
      </c>
      <c r="B5" s="5" t="s">
        <v>14</v>
      </c>
      <c r="C5" s="17">
        <v>10</v>
      </c>
      <c r="D5" s="18" t="s">
        <v>104</v>
      </c>
      <c r="E5" s="18" t="s">
        <v>82</v>
      </c>
      <c r="F5" s="25">
        <v>15632</v>
      </c>
      <c r="G5" s="10">
        <f t="shared" ref="G5:G12" si="0">F5*C5</f>
        <v>156320</v>
      </c>
      <c r="H5" s="10"/>
    </row>
    <row r="6" spans="1:8" x14ac:dyDescent="0.25">
      <c r="A6" s="5">
        <v>3</v>
      </c>
      <c r="B6" s="5" t="s">
        <v>22</v>
      </c>
      <c r="C6" s="17">
        <v>100</v>
      </c>
      <c r="D6" s="18" t="s">
        <v>106</v>
      </c>
      <c r="E6" s="18" t="s">
        <v>82</v>
      </c>
      <c r="F6" s="25">
        <v>904</v>
      </c>
      <c r="G6" s="10">
        <f t="shared" si="0"/>
        <v>90400</v>
      </c>
      <c r="H6" s="10"/>
    </row>
    <row r="7" spans="1:8" x14ac:dyDescent="0.25">
      <c r="A7" s="5">
        <v>4</v>
      </c>
      <c r="B7" s="5" t="s">
        <v>40</v>
      </c>
      <c r="C7" s="17">
        <v>200</v>
      </c>
      <c r="D7" s="18" t="s">
        <v>88</v>
      </c>
      <c r="E7" s="18" t="s">
        <v>82</v>
      </c>
      <c r="F7" s="25">
        <v>253</v>
      </c>
      <c r="G7" s="10">
        <f t="shared" si="0"/>
        <v>50600</v>
      </c>
      <c r="H7" s="10"/>
    </row>
    <row r="8" spans="1:8" x14ac:dyDescent="0.25">
      <c r="A8" s="5">
        <v>5</v>
      </c>
      <c r="B8" s="5" t="s">
        <v>47</v>
      </c>
      <c r="C8" s="17">
        <v>650</v>
      </c>
      <c r="D8" s="18" t="s">
        <v>95</v>
      </c>
      <c r="E8" s="18" t="s">
        <v>82</v>
      </c>
      <c r="F8" s="25">
        <v>859</v>
      </c>
      <c r="G8" s="10">
        <f t="shared" si="0"/>
        <v>558350</v>
      </c>
      <c r="H8" s="10"/>
    </row>
    <row r="9" spans="1:8" x14ac:dyDescent="0.25">
      <c r="A9" s="5">
        <v>6</v>
      </c>
      <c r="B9" s="5" t="s">
        <v>50</v>
      </c>
      <c r="C9" s="17">
        <v>500</v>
      </c>
      <c r="D9" s="18" t="s">
        <v>95</v>
      </c>
      <c r="E9" s="18" t="s">
        <v>82</v>
      </c>
      <c r="F9" s="25">
        <v>439</v>
      </c>
      <c r="G9" s="10">
        <f t="shared" si="0"/>
        <v>219500</v>
      </c>
      <c r="H9" s="10"/>
    </row>
    <row r="10" spans="1:8" ht="33" x14ac:dyDescent="0.25">
      <c r="A10" s="5">
        <v>7</v>
      </c>
      <c r="B10" s="1" t="s">
        <v>51</v>
      </c>
      <c r="C10" s="17">
        <v>400</v>
      </c>
      <c r="D10" s="18" t="s">
        <v>110</v>
      </c>
      <c r="E10" s="18" t="s">
        <v>82</v>
      </c>
      <c r="F10" s="25">
        <v>3563</v>
      </c>
      <c r="G10" s="10">
        <f t="shared" si="0"/>
        <v>1425200</v>
      </c>
      <c r="H10" s="10"/>
    </row>
    <row r="11" spans="1:8" ht="22.5" x14ac:dyDescent="0.25">
      <c r="A11" s="5">
        <v>8</v>
      </c>
      <c r="B11" s="1" t="s">
        <v>53</v>
      </c>
      <c r="C11" s="17">
        <v>200</v>
      </c>
      <c r="D11" s="18" t="s">
        <v>111</v>
      </c>
      <c r="E11" s="18" t="s">
        <v>112</v>
      </c>
      <c r="F11" s="25">
        <v>1094</v>
      </c>
      <c r="G11" s="10">
        <f t="shared" si="0"/>
        <v>218800</v>
      </c>
      <c r="H11" s="10">
        <f>G11*19%</f>
        <v>41572</v>
      </c>
    </row>
    <row r="12" spans="1:8" x14ac:dyDescent="0.25">
      <c r="A12" s="5">
        <v>9</v>
      </c>
      <c r="B12" s="5" t="s">
        <v>25</v>
      </c>
      <c r="C12" s="17">
        <v>200</v>
      </c>
      <c r="D12" s="18" t="s">
        <v>76</v>
      </c>
      <c r="E12" s="18" t="s">
        <v>107</v>
      </c>
      <c r="F12" s="25">
        <v>124</v>
      </c>
      <c r="G12" s="10">
        <f t="shared" si="0"/>
        <v>24800</v>
      </c>
      <c r="H12" s="10">
        <f>G12*19%</f>
        <v>4712</v>
      </c>
    </row>
    <row r="13" spans="1:8" x14ac:dyDescent="0.25">
      <c r="F13" s="12" t="s">
        <v>130</v>
      </c>
      <c r="G13" s="20">
        <f>SUM(G4:G12)</f>
        <v>28014050</v>
      </c>
      <c r="H13" s="20">
        <f>SUM(H11:H12)</f>
        <v>46284</v>
      </c>
    </row>
    <row r="14" spans="1:8" x14ac:dyDescent="0.25">
      <c r="F14" s="12" t="s">
        <v>129</v>
      </c>
      <c r="G14" s="20">
        <f>H13</f>
        <v>46284</v>
      </c>
      <c r="H14" s="20"/>
    </row>
    <row r="15" spans="1:8" x14ac:dyDescent="0.25">
      <c r="F15" s="12" t="s">
        <v>60</v>
      </c>
      <c r="G15" s="20">
        <f>SUM(G13:G14)</f>
        <v>28060334</v>
      </c>
      <c r="H15" s="20"/>
    </row>
  </sheetData>
  <mergeCells count="1"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abSelected="1" workbookViewId="0">
      <selection activeCell="P8" sqref="P8"/>
    </sheetView>
  </sheetViews>
  <sheetFormatPr baseColWidth="10" defaultRowHeight="15" x14ac:dyDescent="0.25"/>
  <cols>
    <col min="1" max="1" width="6.28515625" customWidth="1"/>
    <col min="2" max="2" width="27.7109375" customWidth="1"/>
  </cols>
  <sheetData>
    <row r="2" spans="1:8" x14ac:dyDescent="0.25">
      <c r="A2" s="27" t="s">
        <v>128</v>
      </c>
      <c r="B2" s="27"/>
      <c r="C2" s="27"/>
      <c r="D2" s="27"/>
      <c r="E2" s="27"/>
      <c r="F2" s="27"/>
      <c r="G2" s="27"/>
      <c r="H2" s="27"/>
    </row>
    <row r="3" spans="1:8" x14ac:dyDescent="0.25">
      <c r="A3" s="2" t="s">
        <v>0</v>
      </c>
      <c r="B3" s="2" t="s">
        <v>1</v>
      </c>
      <c r="C3" s="3" t="s">
        <v>61</v>
      </c>
      <c r="D3" s="12" t="s">
        <v>62</v>
      </c>
      <c r="E3" s="12" t="s">
        <v>63</v>
      </c>
      <c r="F3" s="12" t="s">
        <v>64</v>
      </c>
      <c r="G3" s="23" t="s">
        <v>131</v>
      </c>
      <c r="H3" s="23" t="s">
        <v>129</v>
      </c>
    </row>
    <row r="4" spans="1:8" ht="22.5" x14ac:dyDescent="0.25">
      <c r="A4" s="5">
        <v>1</v>
      </c>
      <c r="B4" s="1" t="s">
        <v>30</v>
      </c>
      <c r="C4" s="17">
        <v>20</v>
      </c>
      <c r="D4" s="18" t="s">
        <v>114</v>
      </c>
      <c r="E4" s="18" t="s">
        <v>115</v>
      </c>
      <c r="F4" s="25">
        <v>14228</v>
      </c>
      <c r="G4" s="9">
        <f>F4*C4</f>
        <v>284560</v>
      </c>
      <c r="H4" s="10">
        <f>G4*19%</f>
        <v>54066.400000000001</v>
      </c>
    </row>
    <row r="5" spans="1:8" x14ac:dyDescent="0.25">
      <c r="A5" s="5">
        <v>2</v>
      </c>
      <c r="B5" s="5" t="s">
        <v>49</v>
      </c>
      <c r="C5" s="17">
        <v>100</v>
      </c>
      <c r="D5" s="18" t="s">
        <v>89</v>
      </c>
      <c r="E5" s="18" t="s">
        <v>82</v>
      </c>
      <c r="F5" s="25">
        <v>1189</v>
      </c>
      <c r="G5" s="9">
        <f t="shared" ref="G5:G6" si="0">F5*C5</f>
        <v>118900</v>
      </c>
      <c r="H5" s="9"/>
    </row>
    <row r="6" spans="1:8" x14ac:dyDescent="0.25">
      <c r="A6" s="5">
        <v>3</v>
      </c>
      <c r="B6" s="5" t="s">
        <v>54</v>
      </c>
      <c r="C6" s="17">
        <v>70</v>
      </c>
      <c r="D6" s="18" t="s">
        <v>118</v>
      </c>
      <c r="E6" s="18" t="s">
        <v>82</v>
      </c>
      <c r="F6" s="25">
        <v>1881</v>
      </c>
      <c r="G6" s="9">
        <f t="shared" si="0"/>
        <v>131670</v>
      </c>
      <c r="H6" s="9"/>
    </row>
    <row r="7" spans="1:8" x14ac:dyDescent="0.25">
      <c r="F7" s="12" t="s">
        <v>130</v>
      </c>
      <c r="G7" s="12">
        <f>SUM(G4:G6)</f>
        <v>535130</v>
      </c>
      <c r="H7" s="9"/>
    </row>
    <row r="8" spans="1:8" x14ac:dyDescent="0.25">
      <c r="F8" s="12" t="s">
        <v>129</v>
      </c>
      <c r="G8" s="20">
        <f>H4</f>
        <v>54066.400000000001</v>
      </c>
      <c r="H8" s="9"/>
    </row>
    <row r="9" spans="1:8" x14ac:dyDescent="0.25">
      <c r="F9" s="12" t="s">
        <v>60</v>
      </c>
      <c r="G9" s="20">
        <f>SUM(G7:G8)</f>
        <v>589196.4</v>
      </c>
      <c r="H9" s="9"/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DESIERTOS</vt:lpstr>
      <vt:lpstr>BIOFARDIX</vt:lpstr>
      <vt:lpstr>MENNAR</vt:lpstr>
      <vt:lpstr>MEDICAL GROUP ANMA</vt:lpstr>
      <vt:lpstr>DISCOLMEDICA</vt:lpstr>
      <vt:lpstr>MULTISUMINISTROS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RECFIS-ESC-4</dc:creator>
  <cp:lastModifiedBy>JURIDI-ESC-3</cp:lastModifiedBy>
  <cp:lastPrinted>2023-02-15T20:53:04Z</cp:lastPrinted>
  <dcterms:created xsi:type="dcterms:W3CDTF">2023-02-14T14:23:07Z</dcterms:created>
  <dcterms:modified xsi:type="dcterms:W3CDTF">2023-02-21T17:24:00Z</dcterms:modified>
</cp:coreProperties>
</file>